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20" windowHeight="8265"/>
  </bookViews>
  <sheets>
    <sheet name="Легенда" sheetId="7" r:id="rId1"/>
    <sheet name="Протокол" sheetId="1" r:id="rId2"/>
    <sheet name="Преф. вот. Х" sheetId="9" r:id="rId3"/>
    <sheet name="Преф. вот. М" sheetId="8" r:id="rId4"/>
  </sheets>
  <calcPr calcId="145621"/>
</workbook>
</file>

<file path=xl/calcChain.xml><?xml version="1.0" encoding="utf-8"?>
<calcChain xmlns="http://schemas.openxmlformats.org/spreadsheetml/2006/main">
  <c r="D83" i="9" l="1"/>
  <c r="X86" i="9" s="1"/>
  <c r="C84" i="9" s="1"/>
  <c r="D79" i="9"/>
  <c r="X82" i="9" s="1"/>
  <c r="C80" i="9" s="1"/>
  <c r="D75" i="9"/>
  <c r="D71" i="9"/>
  <c r="X74" i="9" s="1"/>
  <c r="C72" i="9" s="1"/>
  <c r="D67" i="9"/>
  <c r="X70" i="9" s="1"/>
  <c r="C68" i="9" s="1"/>
  <c r="D63" i="9"/>
  <c r="X66" i="9" s="1"/>
  <c r="C64" i="9" s="1"/>
  <c r="D59" i="9"/>
  <c r="D55" i="9"/>
  <c r="X58" i="9" s="1"/>
  <c r="C56" i="9" s="1"/>
  <c r="D51" i="9"/>
  <c r="X54" i="9" s="1"/>
  <c r="C52" i="9" s="1"/>
  <c r="D47" i="9"/>
  <c r="X50" i="9" s="1"/>
  <c r="C48" i="9" s="1"/>
  <c r="D43" i="9"/>
  <c r="X46" i="9" s="1"/>
  <c r="C44" i="9" s="1"/>
  <c r="D39" i="9"/>
  <c r="X42" i="9" s="1"/>
  <c r="C40" i="9" s="1"/>
  <c r="D35" i="9"/>
  <c r="X38" i="9" s="1"/>
  <c r="C36" i="9" s="1"/>
  <c r="D31" i="9"/>
  <c r="X34" i="9" s="1"/>
  <c r="C32" i="9" s="1"/>
  <c r="D27" i="9"/>
  <c r="X30" i="9" s="1"/>
  <c r="C28" i="9" s="1"/>
  <c r="D23" i="9"/>
  <c r="X26" i="9" s="1"/>
  <c r="C24" i="9" s="1"/>
  <c r="D19" i="9"/>
  <c r="X22" i="9" s="1"/>
  <c r="C20" i="9" s="1"/>
  <c r="D15" i="9"/>
  <c r="X18" i="9" s="1"/>
  <c r="C16" i="9" s="1"/>
  <c r="D11" i="9"/>
  <c r="X14" i="9" s="1"/>
  <c r="C12" i="9" s="1"/>
  <c r="D7" i="9"/>
  <c r="X10" i="9" s="1"/>
  <c r="C8" i="9" s="1"/>
  <c r="D3" i="9"/>
  <c r="X6" i="9" s="1"/>
  <c r="C4" i="9" s="1"/>
  <c r="X78" i="9"/>
  <c r="C76" i="9" s="1"/>
  <c r="X62" i="9"/>
  <c r="C60" i="9" s="1"/>
  <c r="D83" i="8"/>
  <c r="X86" i="8" s="1"/>
  <c r="C84" i="8" s="1"/>
  <c r="D79" i="8"/>
  <c r="X82" i="8" s="1"/>
  <c r="C80" i="8" s="1"/>
  <c r="D75" i="8"/>
  <c r="D71" i="8"/>
  <c r="X74" i="8" s="1"/>
  <c r="C72" i="8" s="1"/>
  <c r="D67" i="8"/>
  <c r="D63" i="8"/>
  <c r="X66" i="8" s="1"/>
  <c r="C64" i="8" s="1"/>
  <c r="D59" i="8"/>
  <c r="D55" i="8"/>
  <c r="D51" i="8"/>
  <c r="D47" i="8"/>
  <c r="D43" i="8"/>
  <c r="X46" i="8" s="1"/>
  <c r="C44" i="8" s="1"/>
  <c r="D39" i="8"/>
  <c r="X42" i="8" s="1"/>
  <c r="C40" i="8" s="1"/>
  <c r="D35" i="8"/>
  <c r="X38" i="8" s="1"/>
  <c r="C36" i="8" s="1"/>
  <c r="D31" i="8"/>
  <c r="D27" i="8"/>
  <c r="D23" i="8"/>
  <c r="D19" i="8"/>
  <c r="D15" i="8"/>
  <c r="X18" i="8" s="1"/>
  <c r="C16" i="8" s="1"/>
  <c r="D11" i="8"/>
  <c r="D7" i="8"/>
  <c r="X10" i="8" s="1"/>
  <c r="C8" i="8" s="1"/>
  <c r="X78" i="8"/>
  <c r="C76" i="8" s="1"/>
  <c r="X70" i="8"/>
  <c r="C68" i="8" s="1"/>
  <c r="X62" i="8"/>
  <c r="C60" i="8" s="1"/>
  <c r="X58" i="8"/>
  <c r="C56" i="8" s="1"/>
  <c r="X54" i="8"/>
  <c r="C52" i="8" s="1"/>
  <c r="X50" i="8"/>
  <c r="C48" i="8" s="1"/>
  <c r="X26" i="8"/>
  <c r="C24" i="8" s="1"/>
  <c r="X22" i="8"/>
  <c r="C20" i="8" s="1"/>
  <c r="D3" i="8"/>
  <c r="X6" i="8" s="1"/>
  <c r="C4" i="8" s="1"/>
  <c r="X30" i="8"/>
  <c r="C28" i="8" s="1"/>
  <c r="X14" i="8"/>
  <c r="C12" i="8" s="1"/>
  <c r="E10" i="1"/>
  <c r="E2" i="1"/>
  <c r="H18" i="1" l="1"/>
  <c r="E18" i="1"/>
  <c r="H17" i="1"/>
  <c r="E17" i="1"/>
  <c r="D87" i="1"/>
  <c r="D84" i="1"/>
  <c r="D81" i="1"/>
  <c r="D78" i="1"/>
  <c r="D75" i="1"/>
  <c r="D72" i="1"/>
  <c r="D69" i="1"/>
  <c r="D66" i="1"/>
  <c r="D63" i="1"/>
  <c r="D60" i="1"/>
  <c r="D57" i="1"/>
  <c r="D54" i="1"/>
  <c r="D51" i="1"/>
  <c r="D48" i="1"/>
  <c r="D45" i="1"/>
  <c r="D42" i="1"/>
  <c r="X34" i="8" s="1"/>
  <c r="C32" i="8" s="1"/>
  <c r="D39" i="1"/>
  <c r="D36" i="1"/>
  <c r="D33" i="1"/>
  <c r="D30" i="1"/>
  <c r="D27" i="1"/>
  <c r="E15" i="1"/>
  <c r="E14" i="1"/>
  <c r="E11" i="1"/>
  <c r="D22" i="1"/>
  <c r="D19" i="1"/>
  <c r="D16" i="1"/>
  <c r="D12" i="1"/>
  <c r="E5" i="1" s="1"/>
  <c r="E6" i="1"/>
  <c r="E19" i="1" l="1"/>
  <c r="E16" i="1"/>
  <c r="H19" i="1"/>
</calcChain>
</file>

<file path=xl/sharedStrings.xml><?xml version="1.0" encoding="utf-8"?>
<sst xmlns="http://schemas.openxmlformats.org/spreadsheetml/2006/main" count="275" uniqueCount="118">
  <si>
    <t>Наименование на партия/коалиция/ имената на независимия кандидат</t>
  </si>
  <si>
    <t>без преф.</t>
  </si>
  <si>
    <t>№</t>
  </si>
  <si>
    <t>ИМЕ</t>
  </si>
  <si>
    <t>Резултат от контролите</t>
  </si>
  <si>
    <t>Контроли</t>
  </si>
  <si>
    <t>контрола</t>
  </si>
  <si>
    <t>Брой на гласувалите избиратели според положените подписи в избирателния списък, включително и подписите в допълнителната страница (под чертата)</t>
  </si>
  <si>
    <t>Брой на избирателите, вписани в допълнителната страница (под чертата) на избирателния списък в изборния ден</t>
  </si>
  <si>
    <t>Хартиени бюлетини извън избирателната кутия</t>
  </si>
  <si>
    <t>а) брой на неизползваните хартиени бюлетини</t>
  </si>
  <si>
    <t>б) общ брой на недействителните хартиени бюлетини по чл. 227, 228 и чл. 265, ал. 5, сгрешените бюлетини и унищожените от СИК бюлетини по други поводи (за създаване на образци за таблата пред изборното помещение и увредени механично при откъсване от кочана)</t>
  </si>
  <si>
    <t>хартиени</t>
  </si>
  <si>
    <t>машинни</t>
  </si>
  <si>
    <t>общо</t>
  </si>
  <si>
    <t xml:space="preserve">Брой на намерените в избирателните кутии бюлетини </t>
  </si>
  <si>
    <t>Брой на недействителните гласове от хартиени бюлетини – броят на недействителните бюлетини е равен на броя на бюлетините, които не са по установен образец за съответния изборен район; в които има вписани специални символи, като букви, цифри или други знаци; не съдържат два печата на съответната СИК; вотът на избирателя не е отбелязан със знак „Х“ или „V“ и с химикал, пишещ със син цвят; отразеният вот на избирателя не може да бъде установен еднозначно, тъй като знакът „Х“ или „V“ е поставен в квадратчетата за две или повече кандидатски листи или засяга повече от едно квадратче за гласуване; не е отразен вот в нито едно от квадратчетата със знак „Х“ или „V“ с химикал, пишещ със син цвят (празни бюлетини).</t>
  </si>
  <si>
    <t>Общ брой на всички действителни гласове (бюлетини)</t>
  </si>
  <si>
    <t xml:space="preserve">Брой на действителните гласове, подадени за кандидатските листи на партии, коалиции и инициативни комитети </t>
  </si>
  <si>
    <t xml:space="preserve">7.1. </t>
  </si>
  <si>
    <t>БСП ЗА БЪЛГАРИЯ</t>
  </si>
  <si>
    <t>ГЕРБ-СДС</t>
  </si>
  <si>
    <t>ВЪЗРАЖДАНЕ</t>
  </si>
  <si>
    <t>ПП ИМА ТАКЪВ НАРОД</t>
  </si>
  <si>
    <t>ПП НАРОДНА ПАРТИЯ ИСТИНАТА И САМО ИСТИНАТА</t>
  </si>
  <si>
    <t>Българско Национално Обединение</t>
  </si>
  <si>
    <t>ЗАЕДНО</t>
  </si>
  <si>
    <t>БЪЛГАРСКИ НАЦИОНАЛЕН СЪЮЗ – НД</t>
  </si>
  <si>
    <t>НДСВ</t>
  </si>
  <si>
    <t>КОД /Консервативно Обединение на Десницата/</t>
  </si>
  <si>
    <t>Движение за права и свободи – ДПС</t>
  </si>
  <si>
    <t>ЛЕВИЦАТА!</t>
  </si>
  <si>
    <t>ПП БЪЛГАРСКИ ВЪЗХОД</t>
  </si>
  <si>
    <t>МИР</t>
  </si>
  <si>
    <t>БЪЛГАРСКА СОЦИАЛДЕМОКРАЦИЯ – ЕВРОЛЕВИЦА</t>
  </si>
  <si>
    <t>БСДД – Български Съюз за ДИРЕКТНА ДЕМОКРАЦИЯ</t>
  </si>
  <si>
    <t>ПП Глас Народен</t>
  </si>
  <si>
    <t>Социалистическа партия Български път</t>
  </si>
  <si>
    <t>ВЪН от ЕС и НАТО</t>
  </si>
  <si>
    <t>НЕУТРАЛНА БЪЛГАРИЯ (ПП АТАКА, ПП БЪЛГАРСКА КОМУНИСТИЧЕСКА ПАРТИЯ, ПП ПАРТИЯ НА БЪЛГАРСКИТЕ КОМУНИСТИ, ПП РУСОФИЛИ ЗА ВЪЗРАЖДАНЕ НА ОТЕЧЕСТВОТО)</t>
  </si>
  <si>
    <t>КОАЛИЦИЯ ПРОДЪЛЖАВАМЕ ПРОМЯНАТА –ДЕМОКРАТИЧНА БЪЛГАРИЯ</t>
  </si>
  <si>
    <t>Действителни гласове</t>
  </si>
  <si>
    <t>8. Разпределение на гласовете по кандидатски листи</t>
  </si>
  <si>
    <t>А. Брой на получените бюлетини (числото по т. 3 от протокола за предаване и приемане на изборни книжа и материали на СИК)</t>
  </si>
  <si>
    <t>Брой на избирателите в избирателния списък при предаването му на СИК (Впишете числото по т. 4 от протокола за предаване и приемане на избирателния списък )</t>
  </si>
  <si>
    <t xml:space="preserve">числото по т. 3 трябва да е равно на числото по т. 5(о) </t>
  </si>
  <si>
    <t>числото по т. 3 трябва да е по-малко или равно на сумата от числата по т. 1 и т. 2.</t>
  </si>
  <si>
    <t>числото по буква „А“ трябва да е равно на сумата от числата по т. 4 и числото по т. 5(х)</t>
  </si>
  <si>
    <t>числото по т. 5(х) трябва да е равно на сумата от числата по т. 6 и т. 7(х)</t>
  </si>
  <si>
    <t>числото по т. 5(м) трябва да е равно на числото по т. 7(м)</t>
  </si>
  <si>
    <t>числото по т. 7(х) трябва да е равно на сумата от числата по т. 7.1(х) и т. 7.2(х)</t>
  </si>
  <si>
    <t xml:space="preserve">Брой на действителните гласове с отбелязан вот „Не подкрепям никого“ </t>
  </si>
  <si>
    <t xml:space="preserve">7.2. </t>
  </si>
  <si>
    <t>числото по т. 7(м) трябва да е равно на сумата от числата по т. 7.1(м) и т. 7.2(м)</t>
  </si>
  <si>
    <t xml:space="preserve">числото по т. 7(о) трябва да е равно на сумата от числата по т. 7.1(о) и т. 7.2(о)                          </t>
  </si>
  <si>
    <t>числото по т. 7.1(х) трябва да е равно на сумата от числата по т. 8(х)</t>
  </si>
  <si>
    <t>8(х)</t>
  </si>
  <si>
    <t>числото по т. 7.1(м) трябва да е равно на сумата от числата по т. 8(м)</t>
  </si>
  <si>
    <t>8(м)</t>
  </si>
  <si>
    <t>числото по т. 7.1(о) трябва да е равно на сумата от числата по т. 8(о)</t>
  </si>
  <si>
    <t>8(о)</t>
  </si>
  <si>
    <t> БСП ЗА БЪЛГАРИЯ</t>
  </si>
  <si>
    <t>8(1) х</t>
  </si>
  <si>
    <t>8(1) м</t>
  </si>
  <si>
    <t>8(2) м</t>
  </si>
  <si>
    <t>8(3) м</t>
  </si>
  <si>
    <t>8(4) м</t>
  </si>
  <si>
    <t>8(5) м</t>
  </si>
  <si>
    <t>8(6) м</t>
  </si>
  <si>
    <t>8(7) м</t>
  </si>
  <si>
    <t>8(8) м</t>
  </si>
  <si>
    <t>8(9) м</t>
  </si>
  <si>
    <t>8(10) м</t>
  </si>
  <si>
    <t>8(11) м</t>
  </si>
  <si>
    <t>8(12) м</t>
  </si>
  <si>
    <t>8(13) м</t>
  </si>
  <si>
    <t>8(14) м</t>
  </si>
  <si>
    <t>8(15) м</t>
  </si>
  <si>
    <t>8(16) м</t>
  </si>
  <si>
    <t>8(17) м</t>
  </si>
  <si>
    <t>8(18) м</t>
  </si>
  <si>
    <t>8(19) м</t>
  </si>
  <si>
    <t>8(20) м</t>
  </si>
  <si>
    <t>8(21) м</t>
  </si>
  <si>
    <t> ГЕРБ-СДС</t>
  </si>
  <si>
    <t>Числата 8(1) м, 8(2) м…и т.н. показват визуално общия брой на действителните гласове на бюлетинете от машинно гласуване от т.8</t>
  </si>
  <si>
    <t>ПРЕФЕРЕНЦИАЛЕН ВОТ ОТ ГЛАСУВАНЕТО С БЮЛЕТИНИ ОТ МАШИНИ</t>
  </si>
  <si>
    <t>10. РАЗПРЕДЕЛЕНИЕ НА ПРЕДПОЧИТАНИЯТА (ПРЕФЕРЕНЦИИТЕ) ЗА КАНДИДАТИТЕ ОТ ЛИСТИТЕ НА ПАРТИИТЕ И КОАЛИЦИИТЕ</t>
  </si>
  <si>
    <t xml:space="preserve">9. РАЗПРЕДЕЛЕНИЕ НА ПРЕДПОЧИТАНИЯТА (ПРЕФЕРЕНЦИИТЕ) ЗА КАНДИДАТИТЕ ОТ ЛИСТИТЕ НА ПАРТИИТЕ И КОАЛИЦИИТЕ </t>
  </si>
  <si>
    <t>Числата 8(1) х, 8(2) х…и т.н. показват визуално общия брой на действителните гласове от гласуването с хартиени бюлетини от т.8</t>
  </si>
  <si>
    <t>8(2) х</t>
  </si>
  <si>
    <t>8(3) х</t>
  </si>
  <si>
    <t>8(4) х</t>
  </si>
  <si>
    <t>8(5) х</t>
  </si>
  <si>
    <t>8(6) х</t>
  </si>
  <si>
    <t>8(7) х</t>
  </si>
  <si>
    <t>8(8) х</t>
  </si>
  <si>
    <t>8(9) х</t>
  </si>
  <si>
    <t>8(10) х</t>
  </si>
  <si>
    <t>8(11) х</t>
  </si>
  <si>
    <t>8(12) х</t>
  </si>
  <si>
    <t>8(13) х</t>
  </si>
  <si>
    <t>8(14) х</t>
  </si>
  <si>
    <t>8(15) х</t>
  </si>
  <si>
    <t>8(16) х</t>
  </si>
  <si>
    <t>8(17) х</t>
  </si>
  <si>
    <t>8(18) х</t>
  </si>
  <si>
    <t>8(19) х</t>
  </si>
  <si>
    <t>8(20) х</t>
  </si>
  <si>
    <t>8(21) х</t>
  </si>
  <si>
    <t>2. При липсата на грешки на числата в "Протокол", в колоната "резултат от контролите" ще изпише "вярно", в противен случай ще изпише "грешка"</t>
  </si>
  <si>
    <t>3. В "Преф. вот. Х" се попълват броя преференциите от хартиените бюлетини - само в клетките маркирани в жълто</t>
  </si>
  <si>
    <t>4. В "Преф. вот. М" се попълват броя преференциите от бюлетините от машинно гласуване - само в клетките маркирани в жълто</t>
  </si>
  <si>
    <t>1. Попълват се числата в "Протокол" - само в клетките маркирани в жълто</t>
  </si>
  <si>
    <t>* Клетките в зелен цвят са формули</t>
  </si>
  <si>
    <t xml:space="preserve">Упътване </t>
  </si>
  <si>
    <t>* Ако някъде броя на преференциите надвиши броя на действителните гласове, ще се появи грешка под формата на съобщение.</t>
  </si>
  <si>
    <t>* Прегледайте контролите едва след като попълните данните в т.8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</si>
</sst>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333333"/>
      <name val="Arial"/>
      <family val="2"/>
      <charset val="204"/>
    </font>
    <font>
      <sz val="12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 applyProtection="1">
      <alignment horizontal="right" vertical="center"/>
      <protection locked="0"/>
    </xf>
    <xf numFmtId="0" fontId="1" fillId="2" borderId="2" xfId="0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Protection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right" vertical="center"/>
      <protection locked="0"/>
    </xf>
    <xf numFmtId="0" fontId="1" fillId="2" borderId="10" xfId="0" applyFont="1" applyFill="1" applyBorder="1" applyAlignment="1" applyProtection="1">
      <alignment horizontal="right" vertical="center"/>
      <protection locked="0"/>
    </xf>
    <xf numFmtId="0" fontId="1" fillId="0" borderId="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 applyProtection="1">
      <alignment vertical="center"/>
      <protection locked="0"/>
    </xf>
    <xf numFmtId="0" fontId="5" fillId="5" borderId="1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2" borderId="6" xfId="0" applyFont="1" applyFill="1" applyBorder="1" applyAlignment="1" applyProtection="1">
      <alignment vertical="center"/>
      <protection locked="0"/>
    </xf>
    <xf numFmtId="0" fontId="5" fillId="5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vertical="center"/>
      <protection locked="0"/>
    </xf>
    <xf numFmtId="0" fontId="5" fillId="5" borderId="13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0" fontId="1" fillId="2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right" vertical="center"/>
    </xf>
    <xf numFmtId="0" fontId="1" fillId="3" borderId="9" xfId="0" applyFont="1" applyFill="1" applyBorder="1" applyAlignment="1" applyProtection="1">
      <alignment horizontal="right" vertical="center"/>
    </xf>
    <xf numFmtId="0" fontId="1" fillId="4" borderId="1" xfId="0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/>
    </xf>
    <xf numFmtId="0" fontId="0" fillId="0" borderId="0" xfId="0" applyFont="1" applyProtection="1"/>
    <xf numFmtId="0" fontId="0" fillId="0" borderId="3" xfId="0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A23" sqref="A23"/>
    </sheetView>
  </sheetViews>
  <sheetFormatPr defaultRowHeight="12.75" x14ac:dyDescent="0.2"/>
  <cols>
    <col min="1" max="1" width="136.42578125" customWidth="1"/>
  </cols>
  <sheetData>
    <row r="1" spans="1:7" ht="15" x14ac:dyDescent="0.2">
      <c r="A1" s="24" t="s">
        <v>115</v>
      </c>
    </row>
    <row r="2" spans="1:7" s="89" customFormat="1" ht="24.75" customHeight="1" x14ac:dyDescent="0.2">
      <c r="A2" s="92" t="s">
        <v>113</v>
      </c>
    </row>
    <row r="3" spans="1:7" s="89" customFormat="1" ht="24.75" customHeight="1" x14ac:dyDescent="0.2">
      <c r="A3" s="93" t="s">
        <v>114</v>
      </c>
    </row>
    <row r="4" spans="1:7" s="89" customFormat="1" ht="45" customHeight="1" x14ac:dyDescent="0.2">
      <c r="A4" s="90" t="s">
        <v>110</v>
      </c>
    </row>
    <row r="5" spans="1:7" s="89" customFormat="1" ht="45" customHeight="1" x14ac:dyDescent="0.2">
      <c r="A5" s="90" t="s">
        <v>117</v>
      </c>
    </row>
    <row r="6" spans="1:7" s="89" customFormat="1" ht="24.75" customHeight="1" x14ac:dyDescent="0.2">
      <c r="A6" s="92" t="s">
        <v>111</v>
      </c>
    </row>
    <row r="7" spans="1:7" s="89" customFormat="1" ht="24.75" customHeight="1" x14ac:dyDescent="0.2">
      <c r="A7" s="92" t="s">
        <v>112</v>
      </c>
      <c r="B7" s="91"/>
      <c r="C7" s="91"/>
      <c r="D7" s="91"/>
      <c r="E7" s="91"/>
      <c r="F7" s="91"/>
      <c r="G7" s="91"/>
    </row>
    <row r="8" spans="1:7" ht="15" x14ac:dyDescent="0.2">
      <c r="A8" s="24" t="s">
        <v>116</v>
      </c>
    </row>
    <row r="9" spans="1:7" ht="15" x14ac:dyDescent="0.2">
      <c r="A9" s="2"/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zoomScale="85" zoomScaleNormal="85" workbookViewId="0">
      <selection activeCell="D8" sqref="D8"/>
    </sheetView>
  </sheetViews>
  <sheetFormatPr defaultRowHeight="15" x14ac:dyDescent="0.2"/>
  <cols>
    <col min="1" max="1" width="7.140625" style="2" customWidth="1"/>
    <col min="2" max="2" width="68.85546875" style="4" customWidth="1"/>
    <col min="3" max="3" width="38.140625" style="4" customWidth="1"/>
    <col min="4" max="4" width="9.140625" style="5"/>
    <col min="5" max="5" width="14.28515625" style="7" customWidth="1"/>
    <col min="6" max="6" width="52" style="2" customWidth="1"/>
    <col min="7" max="7" width="6.7109375" style="7" customWidth="1"/>
    <col min="8" max="16384" width="9.140625" style="2"/>
  </cols>
  <sheetData>
    <row r="1" spans="1:7" ht="30" x14ac:dyDescent="0.2">
      <c r="E1" s="11" t="s">
        <v>4</v>
      </c>
      <c r="F1" s="8" t="s">
        <v>5</v>
      </c>
    </row>
    <row r="2" spans="1:7" ht="44.25" customHeight="1" x14ac:dyDescent="0.2">
      <c r="A2" s="34" t="s">
        <v>43</v>
      </c>
      <c r="B2" s="35"/>
      <c r="C2" s="36"/>
      <c r="D2" s="16"/>
      <c r="E2" s="30" t="str">
        <f>IF(D2=D8+D9+D10,"вярно","грешка")</f>
        <v>вярно</v>
      </c>
      <c r="F2" s="62" t="s">
        <v>47</v>
      </c>
      <c r="G2" s="2"/>
    </row>
    <row r="3" spans="1:7" ht="66.75" customHeight="1" x14ac:dyDescent="0.2">
      <c r="A3" s="10">
        <v>1</v>
      </c>
      <c r="B3" s="34" t="s">
        <v>44</v>
      </c>
      <c r="C3" s="36"/>
      <c r="D3" s="17"/>
      <c r="E3" s="6"/>
      <c r="F3" s="1"/>
      <c r="G3" s="2"/>
    </row>
    <row r="4" spans="1:7" ht="30" customHeight="1" x14ac:dyDescent="0.2">
      <c r="A4" s="10">
        <v>2</v>
      </c>
      <c r="B4" s="34" t="s">
        <v>8</v>
      </c>
      <c r="C4" s="36"/>
      <c r="D4" s="17"/>
      <c r="E4" s="6"/>
      <c r="F4" s="14"/>
      <c r="G4" s="2"/>
    </row>
    <row r="5" spans="1:7" ht="30" x14ac:dyDescent="0.2">
      <c r="A5" s="43">
        <v>3</v>
      </c>
      <c r="B5" s="37" t="s">
        <v>7</v>
      </c>
      <c r="C5" s="38"/>
      <c r="D5" s="49"/>
      <c r="E5" s="30" t="str">
        <f>IF(D5=D12,"вярно", "грешка")</f>
        <v>вярно</v>
      </c>
      <c r="F5" s="3" t="s">
        <v>45</v>
      </c>
      <c r="G5" s="2"/>
    </row>
    <row r="6" spans="1:7" ht="49.5" customHeight="1" x14ac:dyDescent="0.2">
      <c r="A6" s="45"/>
      <c r="B6" s="39"/>
      <c r="C6" s="40"/>
      <c r="D6" s="50"/>
      <c r="E6" s="30" t="str">
        <f>IF(D5&lt;=D3+D4,"вярно","грешка")</f>
        <v>вярно</v>
      </c>
      <c r="F6" s="15" t="s">
        <v>46</v>
      </c>
      <c r="G6" s="2"/>
    </row>
    <row r="7" spans="1:7" ht="20.25" customHeight="1" x14ac:dyDescent="0.2">
      <c r="A7" s="10">
        <v>4</v>
      </c>
      <c r="B7" s="34" t="s">
        <v>9</v>
      </c>
      <c r="C7" s="36"/>
      <c r="D7" s="102"/>
      <c r="E7" s="6"/>
      <c r="F7" s="14"/>
      <c r="G7" s="2"/>
    </row>
    <row r="8" spans="1:7" ht="20.25" customHeight="1" x14ac:dyDescent="0.2">
      <c r="A8" s="10"/>
      <c r="B8" s="34" t="s">
        <v>10</v>
      </c>
      <c r="C8" s="36"/>
      <c r="D8" s="17"/>
      <c r="E8" s="6"/>
      <c r="F8" s="14"/>
      <c r="G8" s="2"/>
    </row>
    <row r="9" spans="1:7" ht="75" customHeight="1" x14ac:dyDescent="0.2">
      <c r="A9" s="10"/>
      <c r="B9" s="34" t="s">
        <v>11</v>
      </c>
      <c r="C9" s="36"/>
      <c r="D9" s="17"/>
      <c r="E9" s="6"/>
      <c r="F9" s="14"/>
      <c r="G9" s="2"/>
    </row>
    <row r="10" spans="1:7" ht="41.25" customHeight="1" x14ac:dyDescent="0.2">
      <c r="A10" s="43">
        <v>5</v>
      </c>
      <c r="B10" s="51" t="s">
        <v>15</v>
      </c>
      <c r="C10" s="15" t="s">
        <v>12</v>
      </c>
      <c r="D10" s="17"/>
      <c r="E10" s="30" t="str">
        <f>IF(D10=D13+D14,"вярно","грешка")</f>
        <v>вярно</v>
      </c>
      <c r="F10" s="14" t="s">
        <v>48</v>
      </c>
      <c r="G10" s="2"/>
    </row>
    <row r="11" spans="1:7" ht="35.25" customHeight="1" x14ac:dyDescent="0.2">
      <c r="A11" s="44"/>
      <c r="B11" s="52"/>
      <c r="C11" s="15" t="s">
        <v>13</v>
      </c>
      <c r="D11" s="17"/>
      <c r="E11" s="30" t="str">
        <f>IF(D11=D15,"вярно","грешка")</f>
        <v>вярно</v>
      </c>
      <c r="F11" s="14" t="s">
        <v>49</v>
      </c>
      <c r="G11" s="2"/>
    </row>
    <row r="12" spans="1:7" ht="21.75" customHeight="1" x14ac:dyDescent="0.2">
      <c r="A12" s="45"/>
      <c r="B12" s="53"/>
      <c r="C12" s="15" t="s">
        <v>14</v>
      </c>
      <c r="D12" s="100">
        <f>D10+D11</f>
        <v>0</v>
      </c>
      <c r="E12" s="6"/>
      <c r="F12" s="14"/>
      <c r="G12" s="2"/>
    </row>
    <row r="13" spans="1:7" ht="150.75" customHeight="1" x14ac:dyDescent="0.2">
      <c r="A13" s="10">
        <v>6</v>
      </c>
      <c r="B13" s="34" t="s">
        <v>16</v>
      </c>
      <c r="C13" s="36"/>
      <c r="D13" s="17"/>
      <c r="E13" s="6"/>
      <c r="F13" s="14"/>
      <c r="G13" s="2"/>
    </row>
    <row r="14" spans="1:7" ht="47.25" customHeight="1" x14ac:dyDescent="0.2">
      <c r="A14" s="43">
        <v>7</v>
      </c>
      <c r="B14" s="51" t="s">
        <v>17</v>
      </c>
      <c r="C14" s="15" t="s">
        <v>12</v>
      </c>
      <c r="D14" s="17"/>
      <c r="E14" s="30" t="str">
        <f>IF(D14=D17+D20,"вярно","грешка")</f>
        <v>вярно</v>
      </c>
      <c r="F14" s="14" t="s">
        <v>50</v>
      </c>
      <c r="G14" s="2"/>
    </row>
    <row r="15" spans="1:7" ht="45" customHeight="1" x14ac:dyDescent="0.2">
      <c r="A15" s="44"/>
      <c r="B15" s="52"/>
      <c r="C15" s="15" t="s">
        <v>13</v>
      </c>
      <c r="D15" s="18"/>
      <c r="E15" s="30" t="str">
        <f>IF(D15=D18+D21,"вярно","грешка")</f>
        <v>вярно</v>
      </c>
      <c r="F15" s="14" t="s">
        <v>53</v>
      </c>
      <c r="G15" s="2"/>
    </row>
    <row r="16" spans="1:7" ht="45.75" customHeight="1" x14ac:dyDescent="0.2">
      <c r="A16" s="45"/>
      <c r="B16" s="53"/>
      <c r="C16" s="15" t="s">
        <v>14</v>
      </c>
      <c r="D16" s="100">
        <f>D14+D15</f>
        <v>0</v>
      </c>
      <c r="E16" s="30" t="str">
        <f>IF(D16=D19+D22,"вярно","грешка")</f>
        <v>вярно</v>
      </c>
      <c r="F16" s="14" t="s">
        <v>54</v>
      </c>
      <c r="G16" s="2"/>
    </row>
    <row r="17" spans="1:8" ht="39.75" customHeight="1" x14ac:dyDescent="0.2">
      <c r="A17" s="43" t="s">
        <v>19</v>
      </c>
      <c r="B17" s="46" t="s">
        <v>18</v>
      </c>
      <c r="C17" s="15" t="s">
        <v>12</v>
      </c>
      <c r="D17" s="17"/>
      <c r="E17" s="30" t="str">
        <f>IF(D17=D25+D28+D31+D34+D37+D40+D43+D46+D49+D52+D55+D58+D61+D64+D67+D70+D73+D76+D79+D82+D85,"вярно","грешка")</f>
        <v>вярно</v>
      </c>
      <c r="F17" s="14" t="s">
        <v>55</v>
      </c>
      <c r="G17" s="31" t="s">
        <v>56</v>
      </c>
      <c r="H17" s="77">
        <f>D25+D28+D31+D34+D37+D40+D43+D46+D49+D52+D55+D58+D61+D64+D67+D70+D73+D76+D79+D82+D85</f>
        <v>0</v>
      </c>
    </row>
    <row r="18" spans="1:8" ht="39.75" customHeight="1" x14ac:dyDescent="0.2">
      <c r="A18" s="44"/>
      <c r="B18" s="47"/>
      <c r="C18" s="15" t="s">
        <v>13</v>
      </c>
      <c r="D18" s="17"/>
      <c r="E18" s="30" t="str">
        <f>IF(D18=D26+D29+D32+D35+D38+D41+D44+D47+D50+D53+D56+D59+D62+D65+D68+D71+D74+D77+D80+D83+D86,"вярно","грешка")</f>
        <v>вярно</v>
      </c>
      <c r="F18" s="15" t="s">
        <v>57</v>
      </c>
      <c r="G18" s="31" t="s">
        <v>58</v>
      </c>
      <c r="H18" s="77">
        <f>D26+D29+D32+D35+D38+D41+D44+D47+D50+D53+D56+D59+D62+D65+D68+D71+D74+D77+D80+D83+D86</f>
        <v>0</v>
      </c>
    </row>
    <row r="19" spans="1:8" ht="37.5" customHeight="1" x14ac:dyDescent="0.2">
      <c r="A19" s="45"/>
      <c r="B19" s="48"/>
      <c r="C19" s="15" t="s">
        <v>14</v>
      </c>
      <c r="D19" s="100">
        <f>D17+D18</f>
        <v>0</v>
      </c>
      <c r="E19" s="30" t="str">
        <f>IF(D19=D27+D30+D33+D36+D39+D42+D45+D48+D51+D54+D57+D60+D63+D66+D69+D72+D75+D78+D81+D84+D87,"вярно","грешка")</f>
        <v>вярно</v>
      </c>
      <c r="F19" s="14" t="s">
        <v>59</v>
      </c>
      <c r="G19" s="31" t="s">
        <v>60</v>
      </c>
      <c r="H19" s="77">
        <f>D27+D30+D33+D36+D39+D42+D45+D48+D51+D54+D57+D60+D63+D66+D69+D72+D75+D78+D81+D84+D87</f>
        <v>0</v>
      </c>
    </row>
    <row r="20" spans="1:8" ht="51.75" customHeight="1" x14ac:dyDescent="0.2">
      <c r="A20" s="43" t="s">
        <v>52</v>
      </c>
      <c r="B20" s="46" t="s">
        <v>51</v>
      </c>
      <c r="C20" s="15" t="s">
        <v>12</v>
      </c>
      <c r="D20" s="17"/>
      <c r="E20" s="11"/>
      <c r="F20" s="15"/>
      <c r="G20" s="2"/>
    </row>
    <row r="21" spans="1:8" ht="51.75" customHeight="1" x14ac:dyDescent="0.2">
      <c r="A21" s="44"/>
      <c r="B21" s="47"/>
      <c r="C21" s="15" t="s">
        <v>13</v>
      </c>
      <c r="D21" s="17"/>
      <c r="E21" s="11"/>
      <c r="F21" s="15"/>
      <c r="G21" s="2"/>
    </row>
    <row r="22" spans="1:8" ht="51.75" customHeight="1" x14ac:dyDescent="0.2">
      <c r="A22" s="45"/>
      <c r="B22" s="48"/>
      <c r="C22" s="15" t="s">
        <v>14</v>
      </c>
      <c r="D22" s="100">
        <f>D20+D21</f>
        <v>0</v>
      </c>
      <c r="E22" s="6"/>
      <c r="F22" s="15"/>
      <c r="G22" s="2"/>
    </row>
    <row r="23" spans="1:8" ht="51.75" customHeight="1" x14ac:dyDescent="0.2">
      <c r="A23" s="32" t="s">
        <v>42</v>
      </c>
      <c r="B23" s="33"/>
      <c r="C23" s="33"/>
      <c r="D23" s="33"/>
      <c r="E23" s="2"/>
      <c r="G23" s="2"/>
    </row>
    <row r="24" spans="1:8" ht="48.75" customHeight="1" thickBot="1" x14ac:dyDescent="0.25">
      <c r="A24" s="25"/>
      <c r="B24" s="26" t="s">
        <v>0</v>
      </c>
      <c r="C24" s="63" t="s">
        <v>41</v>
      </c>
      <c r="D24" s="64"/>
      <c r="E24" s="2"/>
      <c r="G24" s="2"/>
    </row>
    <row r="25" spans="1:8" ht="21" customHeight="1" x14ac:dyDescent="0.2">
      <c r="A25" s="68">
        <v>1</v>
      </c>
      <c r="B25" s="69" t="s">
        <v>20</v>
      </c>
      <c r="C25" s="70" t="s">
        <v>12</v>
      </c>
      <c r="D25" s="71"/>
      <c r="E25" s="2"/>
      <c r="G25" s="2"/>
    </row>
    <row r="26" spans="1:8" ht="21" customHeight="1" x14ac:dyDescent="0.2">
      <c r="A26" s="72"/>
      <c r="B26" s="42"/>
      <c r="C26" s="28" t="s">
        <v>13</v>
      </c>
      <c r="D26" s="73"/>
      <c r="E26" s="2"/>
      <c r="G26" s="2"/>
    </row>
    <row r="27" spans="1:8" ht="21" customHeight="1" thickBot="1" x14ac:dyDescent="0.25">
      <c r="A27" s="74"/>
      <c r="B27" s="75"/>
      <c r="C27" s="76" t="s">
        <v>14</v>
      </c>
      <c r="D27" s="101">
        <f>D25+D26</f>
        <v>0</v>
      </c>
      <c r="E27" s="2"/>
      <c r="G27" s="2"/>
    </row>
    <row r="28" spans="1:8" ht="21" customHeight="1" x14ac:dyDescent="0.2">
      <c r="A28" s="65">
        <v>2</v>
      </c>
      <c r="B28" s="66" t="s">
        <v>21</v>
      </c>
      <c r="C28" s="29" t="s">
        <v>12</v>
      </c>
      <c r="D28" s="67"/>
      <c r="E28" s="2"/>
      <c r="G28" s="2"/>
    </row>
    <row r="29" spans="1:8" ht="21" customHeight="1" x14ac:dyDescent="0.2">
      <c r="A29" s="41"/>
      <c r="B29" s="42"/>
      <c r="C29" s="28" t="s">
        <v>13</v>
      </c>
      <c r="D29" s="12"/>
      <c r="E29" s="2"/>
      <c r="G29" s="2"/>
    </row>
    <row r="30" spans="1:8" ht="21" customHeight="1" x14ac:dyDescent="0.2">
      <c r="A30" s="41"/>
      <c r="B30" s="42"/>
      <c r="C30" s="28" t="s">
        <v>14</v>
      </c>
      <c r="D30" s="100">
        <f>D28+D29</f>
        <v>0</v>
      </c>
      <c r="E30" s="2"/>
      <c r="G30" s="2"/>
    </row>
    <row r="31" spans="1:8" ht="21" customHeight="1" x14ac:dyDescent="0.2">
      <c r="A31" s="41">
        <v>3</v>
      </c>
      <c r="B31" s="42" t="s">
        <v>22</v>
      </c>
      <c r="C31" s="28" t="s">
        <v>12</v>
      </c>
      <c r="D31" s="12"/>
      <c r="E31" s="2"/>
      <c r="G31" s="2"/>
    </row>
    <row r="32" spans="1:8" ht="21" customHeight="1" x14ac:dyDescent="0.2">
      <c r="A32" s="41"/>
      <c r="B32" s="42"/>
      <c r="C32" s="28" t="s">
        <v>13</v>
      </c>
      <c r="D32" s="12"/>
      <c r="E32" s="2"/>
      <c r="G32" s="2"/>
    </row>
    <row r="33" spans="1:7" ht="21" customHeight="1" x14ac:dyDescent="0.2">
      <c r="A33" s="41"/>
      <c r="B33" s="42"/>
      <c r="C33" s="28" t="s">
        <v>14</v>
      </c>
      <c r="D33" s="100">
        <f>D31+D32</f>
        <v>0</v>
      </c>
      <c r="E33" s="2"/>
      <c r="G33" s="2"/>
    </row>
    <row r="34" spans="1:7" ht="21" customHeight="1" x14ac:dyDescent="0.2">
      <c r="A34" s="41">
        <v>4</v>
      </c>
      <c r="B34" s="42" t="s">
        <v>23</v>
      </c>
      <c r="C34" s="28" t="s">
        <v>12</v>
      </c>
      <c r="D34" s="12"/>
      <c r="E34" s="2"/>
      <c r="G34" s="2"/>
    </row>
    <row r="35" spans="1:7" ht="21" customHeight="1" x14ac:dyDescent="0.2">
      <c r="A35" s="41"/>
      <c r="B35" s="42"/>
      <c r="C35" s="28" t="s">
        <v>13</v>
      </c>
      <c r="D35" s="12"/>
      <c r="E35" s="2"/>
      <c r="G35" s="2"/>
    </row>
    <row r="36" spans="1:7" ht="21" customHeight="1" x14ac:dyDescent="0.2">
      <c r="A36" s="41"/>
      <c r="B36" s="42"/>
      <c r="C36" s="28" t="s">
        <v>14</v>
      </c>
      <c r="D36" s="100">
        <f>D34+D35</f>
        <v>0</v>
      </c>
      <c r="E36" s="2"/>
      <c r="G36" s="2"/>
    </row>
    <row r="37" spans="1:7" ht="21" customHeight="1" x14ac:dyDescent="0.2">
      <c r="A37" s="41">
        <v>5</v>
      </c>
      <c r="B37" s="42" t="s">
        <v>24</v>
      </c>
      <c r="C37" s="28" t="s">
        <v>12</v>
      </c>
      <c r="D37" s="12"/>
      <c r="E37" s="2"/>
      <c r="G37" s="2"/>
    </row>
    <row r="38" spans="1:7" ht="21" customHeight="1" x14ac:dyDescent="0.2">
      <c r="A38" s="41"/>
      <c r="B38" s="42"/>
      <c r="C38" s="28" t="s">
        <v>13</v>
      </c>
      <c r="D38" s="12"/>
      <c r="E38" s="2"/>
      <c r="G38" s="2"/>
    </row>
    <row r="39" spans="1:7" ht="21" customHeight="1" x14ac:dyDescent="0.2">
      <c r="A39" s="41"/>
      <c r="B39" s="42"/>
      <c r="C39" s="28" t="s">
        <v>14</v>
      </c>
      <c r="D39" s="100">
        <f>D37+D38</f>
        <v>0</v>
      </c>
      <c r="E39" s="2"/>
      <c r="G39" s="2"/>
    </row>
    <row r="40" spans="1:7" ht="21" customHeight="1" x14ac:dyDescent="0.2">
      <c r="A40" s="42">
        <v>6</v>
      </c>
      <c r="B40" s="42" t="s">
        <v>39</v>
      </c>
      <c r="C40" s="28" t="s">
        <v>12</v>
      </c>
      <c r="D40" s="12"/>
      <c r="E40" s="2"/>
      <c r="G40" s="2"/>
    </row>
    <row r="41" spans="1:7" ht="21" customHeight="1" x14ac:dyDescent="0.2">
      <c r="A41" s="42"/>
      <c r="B41" s="42"/>
      <c r="C41" s="28" t="s">
        <v>13</v>
      </c>
      <c r="D41" s="12"/>
      <c r="E41" s="2"/>
      <c r="G41" s="2"/>
    </row>
    <row r="42" spans="1:7" ht="21" customHeight="1" x14ac:dyDescent="0.2">
      <c r="A42" s="42"/>
      <c r="B42" s="42"/>
      <c r="C42" s="28" t="s">
        <v>14</v>
      </c>
      <c r="D42" s="100">
        <f>D40+D41</f>
        <v>0</v>
      </c>
      <c r="E42" s="2"/>
      <c r="G42" s="2"/>
    </row>
    <row r="43" spans="1:7" ht="21" customHeight="1" x14ac:dyDescent="0.2">
      <c r="A43" s="41">
        <v>7</v>
      </c>
      <c r="B43" s="42" t="s">
        <v>25</v>
      </c>
      <c r="C43" s="28" t="s">
        <v>12</v>
      </c>
      <c r="D43" s="12"/>
      <c r="E43" s="2"/>
      <c r="G43" s="2"/>
    </row>
    <row r="44" spans="1:7" ht="21" customHeight="1" x14ac:dyDescent="0.2">
      <c r="A44" s="41"/>
      <c r="B44" s="42"/>
      <c r="C44" s="28" t="s">
        <v>13</v>
      </c>
      <c r="D44" s="12"/>
      <c r="E44" s="2"/>
      <c r="G44" s="2"/>
    </row>
    <row r="45" spans="1:7" ht="21" customHeight="1" x14ac:dyDescent="0.2">
      <c r="A45" s="41"/>
      <c r="B45" s="42"/>
      <c r="C45" s="28" t="s">
        <v>14</v>
      </c>
      <c r="D45" s="100">
        <f>D43+D44</f>
        <v>0</v>
      </c>
      <c r="E45" s="2"/>
      <c r="G45" s="2"/>
    </row>
    <row r="46" spans="1:7" ht="21" customHeight="1" x14ac:dyDescent="0.2">
      <c r="A46" s="41">
        <v>8</v>
      </c>
      <c r="B46" s="42" t="s">
        <v>26</v>
      </c>
      <c r="C46" s="28" t="s">
        <v>12</v>
      </c>
      <c r="D46" s="12"/>
      <c r="E46" s="2"/>
      <c r="G46" s="2"/>
    </row>
    <row r="47" spans="1:7" ht="21" customHeight="1" x14ac:dyDescent="0.2">
      <c r="A47" s="41"/>
      <c r="B47" s="42"/>
      <c r="C47" s="28" t="s">
        <v>13</v>
      </c>
      <c r="D47" s="12"/>
      <c r="E47" s="2"/>
      <c r="G47" s="2"/>
    </row>
    <row r="48" spans="1:7" ht="21" customHeight="1" x14ac:dyDescent="0.2">
      <c r="A48" s="41"/>
      <c r="B48" s="42"/>
      <c r="C48" s="28" t="s">
        <v>14</v>
      </c>
      <c r="D48" s="100">
        <f>D46+D47</f>
        <v>0</v>
      </c>
      <c r="E48" s="2"/>
      <c r="G48" s="2"/>
    </row>
    <row r="49" spans="1:7" ht="21" customHeight="1" x14ac:dyDescent="0.2">
      <c r="A49" s="41">
        <v>9</v>
      </c>
      <c r="B49" s="42" t="s">
        <v>27</v>
      </c>
      <c r="C49" s="28" t="s">
        <v>12</v>
      </c>
      <c r="D49" s="12"/>
      <c r="E49" s="2"/>
      <c r="G49" s="2"/>
    </row>
    <row r="50" spans="1:7" ht="21" customHeight="1" x14ac:dyDescent="0.2">
      <c r="A50" s="41"/>
      <c r="B50" s="42"/>
      <c r="C50" s="28" t="s">
        <v>13</v>
      </c>
      <c r="D50" s="12"/>
      <c r="E50" s="2"/>
      <c r="G50" s="2"/>
    </row>
    <row r="51" spans="1:7" ht="21" customHeight="1" x14ac:dyDescent="0.2">
      <c r="A51" s="41"/>
      <c r="B51" s="42"/>
      <c r="C51" s="28" t="s">
        <v>14</v>
      </c>
      <c r="D51" s="100">
        <f>D49+D50</f>
        <v>0</v>
      </c>
      <c r="E51" s="2"/>
      <c r="G51" s="2"/>
    </row>
    <row r="52" spans="1:7" ht="21" customHeight="1" x14ac:dyDescent="0.2">
      <c r="A52" s="41">
        <v>10</v>
      </c>
      <c r="B52" s="42" t="s">
        <v>28</v>
      </c>
      <c r="C52" s="28" t="s">
        <v>12</v>
      </c>
      <c r="D52" s="12"/>
      <c r="E52" s="2"/>
      <c r="G52" s="2"/>
    </row>
    <row r="53" spans="1:7" ht="21" customHeight="1" x14ac:dyDescent="0.2">
      <c r="A53" s="41"/>
      <c r="B53" s="42"/>
      <c r="C53" s="28" t="s">
        <v>13</v>
      </c>
      <c r="D53" s="12"/>
      <c r="E53" s="2"/>
      <c r="G53" s="2"/>
    </row>
    <row r="54" spans="1:7" ht="21" customHeight="1" x14ac:dyDescent="0.2">
      <c r="A54" s="41"/>
      <c r="B54" s="42"/>
      <c r="C54" s="28" t="s">
        <v>14</v>
      </c>
      <c r="D54" s="100">
        <f>D52+D53</f>
        <v>0</v>
      </c>
      <c r="E54" s="2"/>
      <c r="G54" s="2"/>
    </row>
    <row r="55" spans="1:7" ht="21" customHeight="1" x14ac:dyDescent="0.2">
      <c r="A55" s="41">
        <v>11</v>
      </c>
      <c r="B55" s="42" t="s">
        <v>29</v>
      </c>
      <c r="C55" s="28" t="s">
        <v>12</v>
      </c>
      <c r="D55" s="12"/>
      <c r="E55" s="2"/>
      <c r="G55" s="2"/>
    </row>
    <row r="56" spans="1:7" ht="21" customHeight="1" x14ac:dyDescent="0.2">
      <c r="A56" s="41"/>
      <c r="B56" s="42"/>
      <c r="C56" s="28" t="s">
        <v>13</v>
      </c>
      <c r="D56" s="12"/>
      <c r="E56" s="2"/>
      <c r="G56" s="2"/>
    </row>
    <row r="57" spans="1:7" ht="21" customHeight="1" x14ac:dyDescent="0.2">
      <c r="A57" s="41"/>
      <c r="B57" s="42"/>
      <c r="C57" s="28" t="s">
        <v>14</v>
      </c>
      <c r="D57" s="100">
        <f>D55+D56</f>
        <v>0</v>
      </c>
      <c r="E57" s="2"/>
      <c r="G57" s="2"/>
    </row>
    <row r="58" spans="1:7" ht="21" customHeight="1" x14ac:dyDescent="0.2">
      <c r="A58" s="41">
        <v>12</v>
      </c>
      <c r="B58" s="42" t="s">
        <v>40</v>
      </c>
      <c r="C58" s="28" t="s">
        <v>12</v>
      </c>
      <c r="D58" s="12"/>
      <c r="E58" s="2"/>
      <c r="G58" s="2"/>
    </row>
    <row r="59" spans="1:7" ht="21" customHeight="1" x14ac:dyDescent="0.2">
      <c r="A59" s="41"/>
      <c r="B59" s="42"/>
      <c r="C59" s="28" t="s">
        <v>13</v>
      </c>
      <c r="D59" s="12"/>
      <c r="E59" s="2"/>
      <c r="G59" s="2"/>
    </row>
    <row r="60" spans="1:7" ht="21" customHeight="1" x14ac:dyDescent="0.2">
      <c r="A60" s="41"/>
      <c r="B60" s="42"/>
      <c r="C60" s="28" t="s">
        <v>14</v>
      </c>
      <c r="D60" s="100">
        <f>D58+D59</f>
        <v>0</v>
      </c>
      <c r="E60" s="2"/>
      <c r="G60" s="2"/>
    </row>
    <row r="61" spans="1:7" ht="21" customHeight="1" x14ac:dyDescent="0.2">
      <c r="A61" s="41">
        <v>13</v>
      </c>
      <c r="B61" s="42" t="s">
        <v>30</v>
      </c>
      <c r="C61" s="28" t="s">
        <v>12</v>
      </c>
      <c r="D61" s="12"/>
      <c r="E61" s="2"/>
      <c r="G61" s="2"/>
    </row>
    <row r="62" spans="1:7" ht="21" customHeight="1" x14ac:dyDescent="0.2">
      <c r="A62" s="41"/>
      <c r="B62" s="42"/>
      <c r="C62" s="28" t="s">
        <v>13</v>
      </c>
      <c r="D62" s="12"/>
      <c r="E62" s="2"/>
      <c r="G62" s="2"/>
    </row>
    <row r="63" spans="1:7" ht="21" customHeight="1" x14ac:dyDescent="0.2">
      <c r="A63" s="41"/>
      <c r="B63" s="42"/>
      <c r="C63" s="28" t="s">
        <v>14</v>
      </c>
      <c r="D63" s="100">
        <f>D61+D62</f>
        <v>0</v>
      </c>
      <c r="E63" s="2"/>
      <c r="G63" s="2"/>
    </row>
    <row r="64" spans="1:7" ht="21" customHeight="1" x14ac:dyDescent="0.2">
      <c r="A64" s="41">
        <v>14</v>
      </c>
      <c r="B64" s="42" t="s">
        <v>31</v>
      </c>
      <c r="C64" s="28" t="s">
        <v>12</v>
      </c>
      <c r="D64" s="12"/>
      <c r="E64" s="2"/>
      <c r="G64" s="2"/>
    </row>
    <row r="65" spans="1:7" ht="21" customHeight="1" x14ac:dyDescent="0.2">
      <c r="A65" s="41"/>
      <c r="B65" s="42"/>
      <c r="C65" s="28" t="s">
        <v>13</v>
      </c>
      <c r="D65" s="12"/>
      <c r="E65" s="2"/>
      <c r="G65" s="2"/>
    </row>
    <row r="66" spans="1:7" ht="21" customHeight="1" x14ac:dyDescent="0.2">
      <c r="A66" s="41"/>
      <c r="B66" s="42"/>
      <c r="C66" s="28" t="s">
        <v>14</v>
      </c>
      <c r="D66" s="100">
        <f>D64+D65</f>
        <v>0</v>
      </c>
      <c r="E66" s="2"/>
      <c r="G66" s="2"/>
    </row>
    <row r="67" spans="1:7" ht="21" customHeight="1" x14ac:dyDescent="0.2">
      <c r="A67" s="41">
        <v>15</v>
      </c>
      <c r="B67" s="42" t="s">
        <v>32</v>
      </c>
      <c r="C67" s="28" t="s">
        <v>12</v>
      </c>
      <c r="D67" s="12"/>
      <c r="E67" s="2"/>
      <c r="G67" s="2"/>
    </row>
    <row r="68" spans="1:7" ht="21" customHeight="1" x14ac:dyDescent="0.2">
      <c r="A68" s="41"/>
      <c r="B68" s="42"/>
      <c r="C68" s="28" t="s">
        <v>13</v>
      </c>
      <c r="D68" s="12"/>
      <c r="E68" s="2"/>
      <c r="G68" s="2"/>
    </row>
    <row r="69" spans="1:7" ht="21" customHeight="1" x14ac:dyDescent="0.2">
      <c r="A69" s="41"/>
      <c r="B69" s="42"/>
      <c r="C69" s="28" t="s">
        <v>14</v>
      </c>
      <c r="D69" s="100">
        <f>D67+D68</f>
        <v>0</v>
      </c>
      <c r="E69" s="2"/>
      <c r="G69" s="2"/>
    </row>
    <row r="70" spans="1:7" ht="21" customHeight="1" x14ac:dyDescent="0.2">
      <c r="A70" s="41">
        <v>16</v>
      </c>
      <c r="B70" s="42" t="s">
        <v>33</v>
      </c>
      <c r="C70" s="28" t="s">
        <v>12</v>
      </c>
      <c r="D70" s="12"/>
      <c r="E70" s="2"/>
      <c r="G70" s="2"/>
    </row>
    <row r="71" spans="1:7" ht="21" customHeight="1" x14ac:dyDescent="0.2">
      <c r="A71" s="41"/>
      <c r="B71" s="42"/>
      <c r="C71" s="28" t="s">
        <v>13</v>
      </c>
      <c r="D71" s="12"/>
      <c r="E71" s="2"/>
      <c r="G71" s="2"/>
    </row>
    <row r="72" spans="1:7" ht="21" customHeight="1" x14ac:dyDescent="0.2">
      <c r="A72" s="41"/>
      <c r="B72" s="42"/>
      <c r="C72" s="28" t="s">
        <v>14</v>
      </c>
      <c r="D72" s="100">
        <f>D70+D71</f>
        <v>0</v>
      </c>
      <c r="E72" s="2"/>
      <c r="G72" s="2"/>
    </row>
    <row r="73" spans="1:7" ht="21" customHeight="1" x14ac:dyDescent="0.2">
      <c r="A73" s="41">
        <v>17</v>
      </c>
      <c r="B73" s="42" t="s">
        <v>34</v>
      </c>
      <c r="C73" s="28" t="s">
        <v>12</v>
      </c>
      <c r="D73" s="12"/>
      <c r="E73" s="2"/>
      <c r="G73" s="2"/>
    </row>
    <row r="74" spans="1:7" ht="21" customHeight="1" x14ac:dyDescent="0.2">
      <c r="A74" s="41"/>
      <c r="B74" s="42"/>
      <c r="C74" s="28" t="s">
        <v>13</v>
      </c>
      <c r="D74" s="12"/>
      <c r="E74" s="2"/>
      <c r="G74" s="2"/>
    </row>
    <row r="75" spans="1:7" ht="21" customHeight="1" x14ac:dyDescent="0.2">
      <c r="A75" s="41"/>
      <c r="B75" s="42"/>
      <c r="C75" s="28" t="s">
        <v>14</v>
      </c>
      <c r="D75" s="100">
        <f>D73+D74</f>
        <v>0</v>
      </c>
      <c r="E75" s="2"/>
      <c r="G75" s="2"/>
    </row>
    <row r="76" spans="1:7" ht="21" customHeight="1" x14ac:dyDescent="0.2">
      <c r="A76" s="41">
        <v>18</v>
      </c>
      <c r="B76" s="42" t="s">
        <v>35</v>
      </c>
      <c r="C76" s="28" t="s">
        <v>12</v>
      </c>
      <c r="D76" s="12"/>
      <c r="E76" s="2"/>
      <c r="G76" s="2"/>
    </row>
    <row r="77" spans="1:7" ht="21" customHeight="1" x14ac:dyDescent="0.2">
      <c r="A77" s="41"/>
      <c r="B77" s="42"/>
      <c r="C77" s="28" t="s">
        <v>13</v>
      </c>
      <c r="D77" s="12"/>
      <c r="E77" s="2"/>
      <c r="G77" s="2"/>
    </row>
    <row r="78" spans="1:7" ht="21" customHeight="1" x14ac:dyDescent="0.2">
      <c r="A78" s="41"/>
      <c r="B78" s="42"/>
      <c r="C78" s="28" t="s">
        <v>14</v>
      </c>
      <c r="D78" s="100">
        <f>D76+D77</f>
        <v>0</v>
      </c>
      <c r="E78" s="2"/>
      <c r="G78" s="2"/>
    </row>
    <row r="79" spans="1:7" ht="21" customHeight="1" x14ac:dyDescent="0.2">
      <c r="A79" s="41">
        <v>19</v>
      </c>
      <c r="B79" s="42" t="s">
        <v>36</v>
      </c>
      <c r="C79" s="28" t="s">
        <v>12</v>
      </c>
      <c r="D79" s="12"/>
      <c r="E79" s="2"/>
      <c r="G79" s="2"/>
    </row>
    <row r="80" spans="1:7" ht="21" customHeight="1" x14ac:dyDescent="0.2">
      <c r="A80" s="41"/>
      <c r="B80" s="42"/>
      <c r="C80" s="28" t="s">
        <v>13</v>
      </c>
      <c r="D80" s="12"/>
      <c r="E80" s="2"/>
      <c r="G80" s="2"/>
    </row>
    <row r="81" spans="1:7" ht="21" customHeight="1" x14ac:dyDescent="0.2">
      <c r="A81" s="41"/>
      <c r="B81" s="42"/>
      <c r="C81" s="28" t="s">
        <v>14</v>
      </c>
      <c r="D81" s="100">
        <f>D79+D80</f>
        <v>0</v>
      </c>
      <c r="E81" s="2"/>
      <c r="G81" s="2"/>
    </row>
    <row r="82" spans="1:7" ht="21" customHeight="1" x14ac:dyDescent="0.2">
      <c r="A82" s="41">
        <v>20</v>
      </c>
      <c r="B82" s="42" t="s">
        <v>37</v>
      </c>
      <c r="C82" s="28" t="s">
        <v>12</v>
      </c>
      <c r="D82" s="12"/>
      <c r="E82" s="2"/>
      <c r="G82" s="2"/>
    </row>
    <row r="83" spans="1:7" ht="21" customHeight="1" x14ac:dyDescent="0.2">
      <c r="A83" s="41"/>
      <c r="B83" s="42"/>
      <c r="C83" s="28" t="s">
        <v>13</v>
      </c>
      <c r="D83" s="12"/>
      <c r="E83" s="2"/>
      <c r="G83" s="2"/>
    </row>
    <row r="84" spans="1:7" ht="21" customHeight="1" x14ac:dyDescent="0.2">
      <c r="A84" s="41"/>
      <c r="B84" s="42"/>
      <c r="C84" s="28" t="s">
        <v>14</v>
      </c>
      <c r="D84" s="100">
        <f>D82+D83</f>
        <v>0</v>
      </c>
      <c r="E84" s="2"/>
      <c r="G84" s="2"/>
    </row>
    <row r="85" spans="1:7" ht="21" customHeight="1" x14ac:dyDescent="0.2">
      <c r="A85" s="41">
        <v>21</v>
      </c>
      <c r="B85" s="42" t="s">
        <v>38</v>
      </c>
      <c r="C85" s="28" t="s">
        <v>12</v>
      </c>
      <c r="D85" s="12"/>
      <c r="E85" s="2"/>
      <c r="G85" s="2"/>
    </row>
    <row r="86" spans="1:7" ht="21" customHeight="1" x14ac:dyDescent="0.2">
      <c r="A86" s="41"/>
      <c r="B86" s="42"/>
      <c r="C86" s="28" t="s">
        <v>13</v>
      </c>
      <c r="D86" s="12"/>
      <c r="E86" s="2"/>
      <c r="G86" s="2"/>
    </row>
    <row r="87" spans="1:7" ht="21" customHeight="1" x14ac:dyDescent="0.2">
      <c r="A87" s="41"/>
      <c r="B87" s="42"/>
      <c r="C87" s="28" t="s">
        <v>14</v>
      </c>
      <c r="D87" s="100">
        <f>D85+D86</f>
        <v>0</v>
      </c>
      <c r="E87" s="2"/>
      <c r="G87" s="2"/>
    </row>
  </sheetData>
  <sheetProtection sheet="1" objects="1" scenarios="1" selectLockedCells="1"/>
  <mergeCells count="62">
    <mergeCell ref="B55:B57"/>
    <mergeCell ref="B58:B60"/>
    <mergeCell ref="A58:A60"/>
    <mergeCell ref="A17:A19"/>
    <mergeCell ref="B17:B19"/>
    <mergeCell ref="B20:B22"/>
    <mergeCell ref="A20:A22"/>
    <mergeCell ref="A23:D23"/>
    <mergeCell ref="B43:B45"/>
    <mergeCell ref="B46:B48"/>
    <mergeCell ref="B37:B39"/>
    <mergeCell ref="B49:B51"/>
    <mergeCell ref="B52:B54"/>
    <mergeCell ref="A40:A42"/>
    <mergeCell ref="B25:B27"/>
    <mergeCell ref="B28:B30"/>
    <mergeCell ref="B31:B33"/>
    <mergeCell ref="B34:B36"/>
    <mergeCell ref="B40:B42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A85:A87"/>
    <mergeCell ref="A82:A84"/>
    <mergeCell ref="A79:A81"/>
    <mergeCell ref="A76:A78"/>
    <mergeCell ref="A73:A75"/>
    <mergeCell ref="A70:A72"/>
    <mergeCell ref="A67:A69"/>
    <mergeCell ref="A64:A66"/>
    <mergeCell ref="A61:A63"/>
    <mergeCell ref="A55:A57"/>
    <mergeCell ref="A52:A54"/>
    <mergeCell ref="A49:A51"/>
    <mergeCell ref="A46:A48"/>
    <mergeCell ref="A43:A45"/>
    <mergeCell ref="A37:A39"/>
    <mergeCell ref="A34:A36"/>
    <mergeCell ref="A31:A33"/>
    <mergeCell ref="A28:A30"/>
    <mergeCell ref="A25:A27"/>
    <mergeCell ref="C24:D24"/>
    <mergeCell ref="A2:C2"/>
    <mergeCell ref="B3:C3"/>
    <mergeCell ref="B4:C4"/>
    <mergeCell ref="B5:C6"/>
    <mergeCell ref="B7:C7"/>
    <mergeCell ref="B9:C9"/>
    <mergeCell ref="B8:C8"/>
    <mergeCell ref="B13:C13"/>
    <mergeCell ref="A5:A6"/>
    <mergeCell ref="D5:D6"/>
    <mergeCell ref="B10:B12"/>
    <mergeCell ref="A10:A12"/>
    <mergeCell ref="B14:B16"/>
    <mergeCell ref="A14:A16"/>
  </mergeCells>
  <pageMargins left="0.37" right="0.33" top="0.42" bottom="0.75" header="0.24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8"/>
  <sheetViews>
    <sheetView workbookViewId="0">
      <selection activeCell="V14" sqref="V14"/>
    </sheetView>
  </sheetViews>
  <sheetFormatPr defaultRowHeight="12.75" x14ac:dyDescent="0.2"/>
  <cols>
    <col min="1" max="1" width="4" style="104" customWidth="1"/>
    <col min="2" max="2" width="41.140625" style="104" customWidth="1"/>
    <col min="3" max="3" width="9.28515625" style="104" customWidth="1"/>
    <col min="4" max="4" width="9.7109375" style="104" bestFit="1" customWidth="1"/>
    <col min="5" max="5" width="5.85546875" style="104" bestFit="1" customWidth="1"/>
    <col min="6" max="18" width="4" style="104" bestFit="1" customWidth="1"/>
    <col min="19" max="23" width="4" style="104" customWidth="1"/>
    <col min="24" max="24" width="9.5703125" style="104" customWidth="1"/>
    <col min="25" max="16384" width="9.140625" style="104"/>
  </cols>
  <sheetData>
    <row r="1" spans="1:24" ht="19.5" customHeight="1" thickBot="1" x14ac:dyDescent="0.25">
      <c r="A1" s="103" t="s">
        <v>88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</row>
    <row r="2" spans="1:24" ht="20.25" customHeight="1" x14ac:dyDescent="0.2">
      <c r="A2" s="105" t="s">
        <v>2</v>
      </c>
      <c r="B2" s="106" t="s">
        <v>3</v>
      </c>
      <c r="C2" s="106"/>
      <c r="D2" s="107" t="s">
        <v>6</v>
      </c>
      <c r="E2" s="108" t="s">
        <v>86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4" ht="30" customHeight="1" x14ac:dyDescent="0.2">
      <c r="A3" s="110">
        <v>1</v>
      </c>
      <c r="B3" s="111" t="s">
        <v>61</v>
      </c>
      <c r="C3" s="112" t="s">
        <v>62</v>
      </c>
      <c r="D3" s="113">
        <f>Протокол!D25</f>
        <v>0</v>
      </c>
      <c r="E3" s="114">
        <v>101</v>
      </c>
      <c r="F3" s="114">
        <v>102</v>
      </c>
      <c r="G3" s="114">
        <v>103</v>
      </c>
      <c r="H3" s="114">
        <v>104</v>
      </c>
      <c r="I3" s="114">
        <v>105</v>
      </c>
      <c r="J3" s="114">
        <v>106</v>
      </c>
      <c r="K3" s="114">
        <v>107</v>
      </c>
      <c r="L3" s="114">
        <v>108</v>
      </c>
      <c r="M3" s="114">
        <v>109</v>
      </c>
      <c r="N3" s="114">
        <v>110</v>
      </c>
      <c r="O3" s="114">
        <v>111</v>
      </c>
      <c r="P3" s="114">
        <v>112</v>
      </c>
      <c r="Q3" s="114">
        <v>113</v>
      </c>
      <c r="R3" s="114">
        <v>114</v>
      </c>
      <c r="S3" s="114">
        <v>115</v>
      </c>
      <c r="T3" s="114">
        <v>116</v>
      </c>
      <c r="U3" s="114">
        <v>117</v>
      </c>
      <c r="V3" s="114">
        <v>118</v>
      </c>
      <c r="W3" s="114">
        <v>119</v>
      </c>
      <c r="X3" s="114">
        <v>120</v>
      </c>
    </row>
    <row r="4" spans="1:24" ht="18.75" customHeight="1" x14ac:dyDescent="0.2">
      <c r="A4" s="110"/>
      <c r="B4" s="111"/>
      <c r="C4" s="115" t="str">
        <f>IF(X6&lt;0,"преференциите са повече от действителните гласове","")</f>
        <v/>
      </c>
      <c r="D4" s="116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ht="27.75" customHeight="1" x14ac:dyDescent="0.2">
      <c r="A5" s="110"/>
      <c r="B5" s="111"/>
      <c r="C5" s="117"/>
      <c r="D5" s="118"/>
      <c r="E5" s="114">
        <v>121</v>
      </c>
      <c r="F5" s="114">
        <v>122</v>
      </c>
      <c r="G5" s="114">
        <v>123</v>
      </c>
      <c r="H5" s="114">
        <v>124</v>
      </c>
      <c r="I5" s="114">
        <v>125</v>
      </c>
      <c r="J5" s="114">
        <v>126</v>
      </c>
      <c r="K5" s="114">
        <v>127</v>
      </c>
      <c r="L5" s="114">
        <v>128</v>
      </c>
      <c r="M5" s="114">
        <v>129</v>
      </c>
      <c r="N5" s="114">
        <v>130</v>
      </c>
      <c r="O5" s="114">
        <v>131</v>
      </c>
      <c r="P5" s="114">
        <v>132</v>
      </c>
      <c r="Q5" s="114">
        <v>133</v>
      </c>
      <c r="R5" s="114">
        <v>134</v>
      </c>
      <c r="S5" s="114">
        <v>135</v>
      </c>
      <c r="T5" s="114">
        <v>136</v>
      </c>
      <c r="U5" s="114">
        <v>137</v>
      </c>
      <c r="V5" s="114">
        <v>138</v>
      </c>
      <c r="W5" s="119"/>
      <c r="X5" s="120" t="s">
        <v>1</v>
      </c>
    </row>
    <row r="6" spans="1:24" ht="18.75" customHeight="1" x14ac:dyDescent="0.2">
      <c r="A6" s="110"/>
      <c r="B6" s="111"/>
      <c r="C6" s="121"/>
      <c r="D6" s="122"/>
      <c r="E6" s="19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19"/>
      <c r="X6" s="123">
        <f>D3-SUM(E4:X4)-SUM(E6:V6)</f>
        <v>0</v>
      </c>
    </row>
    <row r="7" spans="1:24" ht="30" customHeight="1" x14ac:dyDescent="0.2">
      <c r="A7" s="124">
        <v>2</v>
      </c>
      <c r="B7" s="125" t="s">
        <v>84</v>
      </c>
      <c r="C7" s="126" t="s">
        <v>90</v>
      </c>
      <c r="D7" s="127">
        <f>Протокол!D28</f>
        <v>0</v>
      </c>
      <c r="E7" s="114">
        <v>101</v>
      </c>
      <c r="F7" s="114">
        <v>102</v>
      </c>
      <c r="G7" s="114">
        <v>103</v>
      </c>
      <c r="H7" s="114">
        <v>104</v>
      </c>
      <c r="I7" s="114">
        <v>105</v>
      </c>
      <c r="J7" s="114">
        <v>106</v>
      </c>
      <c r="K7" s="114">
        <v>107</v>
      </c>
      <c r="L7" s="114">
        <v>108</v>
      </c>
      <c r="M7" s="114">
        <v>109</v>
      </c>
      <c r="N7" s="114">
        <v>110</v>
      </c>
      <c r="O7" s="114">
        <v>111</v>
      </c>
      <c r="P7" s="114">
        <v>112</v>
      </c>
      <c r="Q7" s="114">
        <v>113</v>
      </c>
      <c r="R7" s="114">
        <v>114</v>
      </c>
      <c r="S7" s="114">
        <v>115</v>
      </c>
      <c r="T7" s="114">
        <v>116</v>
      </c>
      <c r="U7" s="114">
        <v>117</v>
      </c>
      <c r="V7" s="114">
        <v>118</v>
      </c>
      <c r="W7" s="114">
        <v>119</v>
      </c>
      <c r="X7" s="114">
        <v>120</v>
      </c>
    </row>
    <row r="8" spans="1:24" ht="18.75" customHeight="1" x14ac:dyDescent="0.2">
      <c r="A8" s="128"/>
      <c r="B8" s="111"/>
      <c r="C8" s="115" t="str">
        <f>IF(X10&lt;0,"преференциите са повече от действителните гласове","")</f>
        <v/>
      </c>
      <c r="D8" s="116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18.75" customHeight="1" x14ac:dyDescent="0.2">
      <c r="A9" s="128"/>
      <c r="B9" s="111"/>
      <c r="C9" s="117"/>
      <c r="D9" s="118"/>
      <c r="E9" s="114">
        <v>121</v>
      </c>
      <c r="F9" s="114">
        <v>122</v>
      </c>
      <c r="G9" s="114">
        <v>123</v>
      </c>
      <c r="H9" s="114">
        <v>124</v>
      </c>
      <c r="I9" s="114">
        <v>125</v>
      </c>
      <c r="J9" s="114">
        <v>126</v>
      </c>
      <c r="K9" s="114">
        <v>127</v>
      </c>
      <c r="L9" s="114">
        <v>128</v>
      </c>
      <c r="M9" s="114">
        <v>129</v>
      </c>
      <c r="N9" s="114">
        <v>130</v>
      </c>
      <c r="O9" s="114">
        <v>131</v>
      </c>
      <c r="P9" s="114">
        <v>132</v>
      </c>
      <c r="Q9" s="114">
        <v>133</v>
      </c>
      <c r="R9" s="114">
        <v>134</v>
      </c>
      <c r="S9" s="114">
        <v>135</v>
      </c>
      <c r="T9" s="114">
        <v>136</v>
      </c>
      <c r="U9" s="114">
        <v>137</v>
      </c>
      <c r="V9" s="114">
        <v>138</v>
      </c>
      <c r="W9" s="119"/>
      <c r="X9" s="120" t="s">
        <v>1</v>
      </c>
    </row>
    <row r="10" spans="1:24" ht="18.75" customHeight="1" thickBot="1" x14ac:dyDescent="0.25">
      <c r="A10" s="129"/>
      <c r="B10" s="130"/>
      <c r="C10" s="121"/>
      <c r="D10" s="122"/>
      <c r="E10" s="19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19"/>
      <c r="X10" s="123">
        <f>D7-SUM(E8:X8)-SUM(E10:V10)</f>
        <v>0</v>
      </c>
    </row>
    <row r="11" spans="1:24" ht="30" customHeight="1" x14ac:dyDescent="0.2">
      <c r="A11" s="131">
        <v>3</v>
      </c>
      <c r="B11" s="132" t="s">
        <v>22</v>
      </c>
      <c r="C11" s="133" t="s">
        <v>91</v>
      </c>
      <c r="D11" s="134">
        <f>Протокол!D31</f>
        <v>0</v>
      </c>
      <c r="E11" s="114">
        <v>101</v>
      </c>
      <c r="F11" s="114">
        <v>102</v>
      </c>
      <c r="G11" s="114">
        <v>103</v>
      </c>
      <c r="H11" s="114">
        <v>104</v>
      </c>
      <c r="I11" s="114">
        <v>105</v>
      </c>
      <c r="J11" s="114">
        <v>106</v>
      </c>
      <c r="K11" s="114">
        <v>107</v>
      </c>
      <c r="L11" s="114">
        <v>108</v>
      </c>
      <c r="M11" s="114">
        <v>109</v>
      </c>
      <c r="N11" s="114">
        <v>110</v>
      </c>
      <c r="O11" s="114">
        <v>111</v>
      </c>
      <c r="P11" s="114">
        <v>112</v>
      </c>
      <c r="Q11" s="114">
        <v>113</v>
      </c>
      <c r="R11" s="114">
        <v>114</v>
      </c>
      <c r="S11" s="114">
        <v>115</v>
      </c>
      <c r="T11" s="114">
        <v>116</v>
      </c>
      <c r="U11" s="114">
        <v>117</v>
      </c>
      <c r="V11" s="114">
        <v>118</v>
      </c>
      <c r="W11" s="114">
        <v>119</v>
      </c>
      <c r="X11" s="114">
        <v>120</v>
      </c>
    </row>
    <row r="12" spans="1:24" ht="18.75" customHeight="1" x14ac:dyDescent="0.2">
      <c r="A12" s="128"/>
      <c r="B12" s="111"/>
      <c r="C12" s="115" t="str">
        <f>IF(X14&lt;0,"преференциите са повече от действителните гласове","")</f>
        <v/>
      </c>
      <c r="D12" s="116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18.75" customHeight="1" x14ac:dyDescent="0.2">
      <c r="A13" s="128"/>
      <c r="B13" s="111"/>
      <c r="C13" s="117"/>
      <c r="D13" s="118"/>
      <c r="E13" s="114">
        <v>121</v>
      </c>
      <c r="F13" s="114">
        <v>122</v>
      </c>
      <c r="G13" s="114">
        <v>123</v>
      </c>
      <c r="H13" s="114">
        <v>124</v>
      </c>
      <c r="I13" s="114">
        <v>125</v>
      </c>
      <c r="J13" s="114">
        <v>126</v>
      </c>
      <c r="K13" s="114">
        <v>127</v>
      </c>
      <c r="L13" s="114">
        <v>128</v>
      </c>
      <c r="M13" s="114">
        <v>129</v>
      </c>
      <c r="N13" s="114">
        <v>130</v>
      </c>
      <c r="O13" s="114">
        <v>131</v>
      </c>
      <c r="P13" s="114">
        <v>132</v>
      </c>
      <c r="Q13" s="114">
        <v>133</v>
      </c>
      <c r="R13" s="114">
        <v>134</v>
      </c>
      <c r="S13" s="114">
        <v>135</v>
      </c>
      <c r="T13" s="114">
        <v>136</v>
      </c>
      <c r="U13" s="114">
        <v>137</v>
      </c>
      <c r="V13" s="114">
        <v>138</v>
      </c>
      <c r="W13" s="119"/>
      <c r="X13" s="120" t="s">
        <v>1</v>
      </c>
    </row>
    <row r="14" spans="1:24" ht="18.75" customHeight="1" thickBot="1" x14ac:dyDescent="0.25">
      <c r="A14" s="135"/>
      <c r="B14" s="136"/>
      <c r="C14" s="121"/>
      <c r="D14" s="122"/>
      <c r="E14" s="19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19"/>
      <c r="X14" s="123">
        <f>D11-SUM(E12:X12)-SUM(E14:V14)</f>
        <v>0</v>
      </c>
    </row>
    <row r="15" spans="1:24" ht="30" customHeight="1" x14ac:dyDescent="0.2">
      <c r="A15" s="124">
        <v>4</v>
      </c>
      <c r="B15" s="125" t="s">
        <v>23</v>
      </c>
      <c r="C15" s="126" t="s">
        <v>92</v>
      </c>
      <c r="D15" s="127">
        <f>Протокол!D34</f>
        <v>0</v>
      </c>
      <c r="E15" s="114">
        <v>101</v>
      </c>
      <c r="F15" s="114">
        <v>102</v>
      </c>
      <c r="G15" s="114">
        <v>103</v>
      </c>
      <c r="H15" s="114">
        <v>104</v>
      </c>
      <c r="I15" s="114">
        <v>105</v>
      </c>
      <c r="J15" s="114">
        <v>106</v>
      </c>
      <c r="K15" s="114">
        <v>107</v>
      </c>
      <c r="L15" s="114">
        <v>108</v>
      </c>
      <c r="M15" s="114">
        <v>109</v>
      </c>
      <c r="N15" s="114">
        <v>110</v>
      </c>
      <c r="O15" s="114">
        <v>111</v>
      </c>
      <c r="P15" s="114">
        <v>112</v>
      </c>
      <c r="Q15" s="114">
        <v>113</v>
      </c>
      <c r="R15" s="114">
        <v>114</v>
      </c>
      <c r="S15" s="114">
        <v>115</v>
      </c>
      <c r="T15" s="114">
        <v>116</v>
      </c>
      <c r="U15" s="114">
        <v>117</v>
      </c>
      <c r="V15" s="114">
        <v>118</v>
      </c>
      <c r="W15" s="114">
        <v>119</v>
      </c>
      <c r="X15" s="114">
        <v>120</v>
      </c>
    </row>
    <row r="16" spans="1:24" ht="18.75" customHeight="1" x14ac:dyDescent="0.2">
      <c r="A16" s="128"/>
      <c r="B16" s="111"/>
      <c r="C16" s="115" t="str">
        <f>IF(X18&lt;0,"преференциите са повече от действителните гласове","")</f>
        <v/>
      </c>
      <c r="D16" s="11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ht="18.75" customHeight="1" x14ac:dyDescent="0.2">
      <c r="A17" s="128"/>
      <c r="B17" s="111"/>
      <c r="C17" s="117"/>
      <c r="D17" s="118"/>
      <c r="E17" s="114">
        <v>121</v>
      </c>
      <c r="F17" s="114">
        <v>122</v>
      </c>
      <c r="G17" s="114">
        <v>123</v>
      </c>
      <c r="H17" s="114">
        <v>124</v>
      </c>
      <c r="I17" s="114">
        <v>125</v>
      </c>
      <c r="J17" s="114">
        <v>126</v>
      </c>
      <c r="K17" s="114">
        <v>127</v>
      </c>
      <c r="L17" s="114">
        <v>128</v>
      </c>
      <c r="M17" s="114">
        <v>129</v>
      </c>
      <c r="N17" s="114">
        <v>130</v>
      </c>
      <c r="O17" s="114">
        <v>131</v>
      </c>
      <c r="P17" s="114">
        <v>132</v>
      </c>
      <c r="Q17" s="114">
        <v>133</v>
      </c>
      <c r="R17" s="114">
        <v>134</v>
      </c>
      <c r="S17" s="114">
        <v>135</v>
      </c>
      <c r="T17" s="114">
        <v>136</v>
      </c>
      <c r="U17" s="114">
        <v>137</v>
      </c>
      <c r="V17" s="114">
        <v>138</v>
      </c>
      <c r="W17" s="119"/>
      <c r="X17" s="120" t="s">
        <v>1</v>
      </c>
    </row>
    <row r="18" spans="1:24" ht="18.75" customHeight="1" thickBot="1" x14ac:dyDescent="0.25">
      <c r="A18" s="129"/>
      <c r="B18" s="130"/>
      <c r="C18" s="121"/>
      <c r="D18" s="122"/>
      <c r="E18" s="19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19"/>
      <c r="X18" s="123">
        <f>D15-SUM(E16:X16)-SUM(E18:V18)</f>
        <v>0</v>
      </c>
    </row>
    <row r="19" spans="1:24" ht="30" customHeight="1" x14ac:dyDescent="0.2">
      <c r="A19" s="131">
        <v>5</v>
      </c>
      <c r="B19" s="132" t="s">
        <v>24</v>
      </c>
      <c r="C19" s="133" t="s">
        <v>93</v>
      </c>
      <c r="D19" s="134">
        <f>Протокол!D37</f>
        <v>0</v>
      </c>
      <c r="E19" s="114">
        <v>101</v>
      </c>
      <c r="F19" s="114">
        <v>102</v>
      </c>
      <c r="G19" s="114">
        <v>103</v>
      </c>
      <c r="H19" s="114">
        <v>104</v>
      </c>
      <c r="I19" s="114">
        <v>105</v>
      </c>
      <c r="J19" s="114">
        <v>106</v>
      </c>
      <c r="K19" s="114">
        <v>107</v>
      </c>
      <c r="L19" s="114">
        <v>108</v>
      </c>
      <c r="M19" s="114">
        <v>109</v>
      </c>
      <c r="N19" s="114">
        <v>110</v>
      </c>
      <c r="O19" s="114">
        <v>111</v>
      </c>
      <c r="P19" s="114">
        <v>112</v>
      </c>
      <c r="Q19" s="114">
        <v>113</v>
      </c>
      <c r="R19" s="114">
        <v>114</v>
      </c>
      <c r="S19" s="114">
        <v>115</v>
      </c>
      <c r="T19" s="114">
        <v>116</v>
      </c>
      <c r="U19" s="114">
        <v>117</v>
      </c>
      <c r="V19" s="114">
        <v>118</v>
      </c>
      <c r="W19" s="114">
        <v>119</v>
      </c>
      <c r="X19" s="114">
        <v>120</v>
      </c>
    </row>
    <row r="20" spans="1:24" ht="18.75" customHeight="1" x14ac:dyDescent="0.2">
      <c r="A20" s="128"/>
      <c r="B20" s="111"/>
      <c r="C20" s="115" t="str">
        <f>IF(X22&lt;0,"преференциите са повече от действителните гласове","")</f>
        <v/>
      </c>
      <c r="D20" s="116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ht="18.75" customHeight="1" x14ac:dyDescent="0.2">
      <c r="A21" s="128"/>
      <c r="B21" s="111"/>
      <c r="C21" s="117"/>
      <c r="D21" s="118"/>
      <c r="E21" s="114">
        <v>121</v>
      </c>
      <c r="F21" s="114">
        <v>122</v>
      </c>
      <c r="G21" s="114">
        <v>123</v>
      </c>
      <c r="H21" s="114">
        <v>124</v>
      </c>
      <c r="I21" s="114">
        <v>125</v>
      </c>
      <c r="J21" s="114">
        <v>126</v>
      </c>
      <c r="K21" s="114">
        <v>127</v>
      </c>
      <c r="L21" s="114">
        <v>128</v>
      </c>
      <c r="M21" s="114">
        <v>129</v>
      </c>
      <c r="N21" s="114">
        <v>130</v>
      </c>
      <c r="O21" s="114">
        <v>131</v>
      </c>
      <c r="P21" s="114">
        <v>132</v>
      </c>
      <c r="Q21" s="114">
        <v>133</v>
      </c>
      <c r="R21" s="114">
        <v>134</v>
      </c>
      <c r="S21" s="114">
        <v>135</v>
      </c>
      <c r="T21" s="114">
        <v>136</v>
      </c>
      <c r="U21" s="114">
        <v>137</v>
      </c>
      <c r="V21" s="114">
        <v>138</v>
      </c>
      <c r="W21" s="119"/>
      <c r="X21" s="120" t="s">
        <v>1</v>
      </c>
    </row>
    <row r="22" spans="1:24" ht="18.75" customHeight="1" thickBot="1" x14ac:dyDescent="0.25">
      <c r="A22" s="135"/>
      <c r="B22" s="136"/>
      <c r="C22" s="121"/>
      <c r="D22" s="122"/>
      <c r="E22" s="19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19"/>
      <c r="X22" s="123">
        <f>D19-SUM(E20:X20)-SUM(E22:V22)</f>
        <v>0</v>
      </c>
    </row>
    <row r="23" spans="1:24" ht="27" customHeight="1" x14ac:dyDescent="0.2">
      <c r="A23" s="124">
        <v>6</v>
      </c>
      <c r="B23" s="125" t="s">
        <v>39</v>
      </c>
      <c r="C23" s="126" t="s">
        <v>94</v>
      </c>
      <c r="D23" s="127">
        <f>Протокол!D40</f>
        <v>0</v>
      </c>
      <c r="E23" s="114">
        <v>101</v>
      </c>
      <c r="F23" s="114">
        <v>102</v>
      </c>
      <c r="G23" s="114">
        <v>103</v>
      </c>
      <c r="H23" s="114">
        <v>104</v>
      </c>
      <c r="I23" s="114">
        <v>105</v>
      </c>
      <c r="J23" s="114">
        <v>106</v>
      </c>
      <c r="K23" s="114">
        <v>107</v>
      </c>
      <c r="L23" s="114">
        <v>108</v>
      </c>
      <c r="M23" s="114">
        <v>109</v>
      </c>
      <c r="N23" s="114">
        <v>110</v>
      </c>
      <c r="O23" s="114">
        <v>111</v>
      </c>
      <c r="P23" s="114">
        <v>112</v>
      </c>
      <c r="Q23" s="114">
        <v>113</v>
      </c>
      <c r="R23" s="114">
        <v>114</v>
      </c>
      <c r="S23" s="114">
        <v>115</v>
      </c>
      <c r="T23" s="114">
        <v>116</v>
      </c>
      <c r="U23" s="114">
        <v>117</v>
      </c>
      <c r="V23" s="114">
        <v>118</v>
      </c>
      <c r="W23" s="114">
        <v>119</v>
      </c>
      <c r="X23" s="114">
        <v>120</v>
      </c>
    </row>
    <row r="24" spans="1:24" ht="27" customHeight="1" x14ac:dyDescent="0.2">
      <c r="A24" s="128"/>
      <c r="B24" s="111"/>
      <c r="C24" s="115" t="str">
        <f>IF(X26&lt;0,"преференциите са повече от действителните гласове","")</f>
        <v/>
      </c>
      <c r="D24" s="116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ht="27" customHeight="1" x14ac:dyDescent="0.2">
      <c r="A25" s="128"/>
      <c r="B25" s="111"/>
      <c r="C25" s="117"/>
      <c r="D25" s="118"/>
      <c r="E25" s="114">
        <v>121</v>
      </c>
      <c r="F25" s="114">
        <v>122</v>
      </c>
      <c r="G25" s="114">
        <v>123</v>
      </c>
      <c r="H25" s="114">
        <v>124</v>
      </c>
      <c r="I25" s="114">
        <v>125</v>
      </c>
      <c r="J25" s="114">
        <v>126</v>
      </c>
      <c r="K25" s="114">
        <v>127</v>
      </c>
      <c r="L25" s="114">
        <v>128</v>
      </c>
      <c r="M25" s="114">
        <v>129</v>
      </c>
      <c r="N25" s="114">
        <v>130</v>
      </c>
      <c r="O25" s="114">
        <v>131</v>
      </c>
      <c r="P25" s="114">
        <v>132</v>
      </c>
      <c r="Q25" s="114">
        <v>133</v>
      </c>
      <c r="R25" s="114">
        <v>134</v>
      </c>
      <c r="S25" s="114">
        <v>135</v>
      </c>
      <c r="T25" s="114">
        <v>136</v>
      </c>
      <c r="U25" s="114">
        <v>137</v>
      </c>
      <c r="V25" s="114">
        <v>138</v>
      </c>
      <c r="W25" s="119"/>
      <c r="X25" s="120" t="s">
        <v>1</v>
      </c>
    </row>
    <row r="26" spans="1:24" ht="27" customHeight="1" thickBot="1" x14ac:dyDescent="0.25">
      <c r="A26" s="129"/>
      <c r="B26" s="130"/>
      <c r="C26" s="121"/>
      <c r="D26" s="122"/>
      <c r="E26" s="19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19"/>
      <c r="X26" s="123">
        <f>D23-SUM(E24:X24)-SUM(E26:V26)</f>
        <v>0</v>
      </c>
    </row>
    <row r="27" spans="1:24" ht="30" customHeight="1" x14ac:dyDescent="0.2">
      <c r="A27" s="131">
        <v>7</v>
      </c>
      <c r="B27" s="132" t="s">
        <v>25</v>
      </c>
      <c r="C27" s="133" t="s">
        <v>95</v>
      </c>
      <c r="D27" s="134">
        <f>Протокол!D43</f>
        <v>0</v>
      </c>
      <c r="E27" s="114">
        <v>101</v>
      </c>
      <c r="F27" s="114">
        <v>102</v>
      </c>
      <c r="G27" s="114">
        <v>103</v>
      </c>
      <c r="H27" s="114">
        <v>104</v>
      </c>
      <c r="I27" s="114">
        <v>105</v>
      </c>
      <c r="J27" s="114">
        <v>106</v>
      </c>
      <c r="K27" s="114">
        <v>107</v>
      </c>
      <c r="L27" s="114">
        <v>108</v>
      </c>
      <c r="M27" s="114">
        <v>109</v>
      </c>
      <c r="N27" s="114">
        <v>110</v>
      </c>
      <c r="O27" s="114">
        <v>111</v>
      </c>
      <c r="P27" s="114">
        <v>112</v>
      </c>
      <c r="Q27" s="114">
        <v>113</v>
      </c>
      <c r="R27" s="114">
        <v>114</v>
      </c>
      <c r="S27" s="114">
        <v>115</v>
      </c>
      <c r="T27" s="114">
        <v>116</v>
      </c>
      <c r="U27" s="114">
        <v>117</v>
      </c>
      <c r="V27" s="114">
        <v>118</v>
      </c>
      <c r="W27" s="114">
        <v>119</v>
      </c>
      <c r="X27" s="114">
        <v>120</v>
      </c>
    </row>
    <row r="28" spans="1:24" ht="18.75" customHeight="1" x14ac:dyDescent="0.2">
      <c r="A28" s="128"/>
      <c r="B28" s="111"/>
      <c r="C28" s="115" t="str">
        <f>IF(X30&lt;0,"преференциите са повече от действителните гласове","")</f>
        <v/>
      </c>
      <c r="D28" s="116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8.75" customHeight="1" x14ac:dyDescent="0.2">
      <c r="A29" s="128"/>
      <c r="B29" s="111"/>
      <c r="C29" s="117"/>
      <c r="D29" s="118"/>
      <c r="E29" s="114">
        <v>121</v>
      </c>
      <c r="F29" s="114">
        <v>122</v>
      </c>
      <c r="G29" s="114">
        <v>123</v>
      </c>
      <c r="H29" s="114">
        <v>124</v>
      </c>
      <c r="I29" s="114">
        <v>125</v>
      </c>
      <c r="J29" s="114">
        <v>126</v>
      </c>
      <c r="K29" s="114">
        <v>127</v>
      </c>
      <c r="L29" s="114">
        <v>128</v>
      </c>
      <c r="M29" s="114">
        <v>129</v>
      </c>
      <c r="N29" s="114">
        <v>130</v>
      </c>
      <c r="O29" s="114">
        <v>131</v>
      </c>
      <c r="P29" s="114">
        <v>132</v>
      </c>
      <c r="Q29" s="114">
        <v>133</v>
      </c>
      <c r="R29" s="114">
        <v>134</v>
      </c>
      <c r="S29" s="114">
        <v>135</v>
      </c>
      <c r="T29" s="114">
        <v>136</v>
      </c>
      <c r="U29" s="114">
        <v>137</v>
      </c>
      <c r="V29" s="114">
        <v>138</v>
      </c>
      <c r="W29" s="119"/>
      <c r="X29" s="120" t="s">
        <v>1</v>
      </c>
    </row>
    <row r="30" spans="1:24" ht="18.75" customHeight="1" thickBot="1" x14ac:dyDescent="0.25">
      <c r="A30" s="135"/>
      <c r="B30" s="136"/>
      <c r="C30" s="121"/>
      <c r="D30" s="122"/>
      <c r="E30" s="19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19"/>
      <c r="X30" s="123">
        <f>D27-SUM(E28:X28)-SUM(E30:V30)</f>
        <v>0</v>
      </c>
    </row>
    <row r="31" spans="1:24" ht="30" customHeight="1" x14ac:dyDescent="0.2">
      <c r="A31" s="124">
        <v>8</v>
      </c>
      <c r="B31" s="125" t="s">
        <v>26</v>
      </c>
      <c r="C31" s="126" t="s">
        <v>96</v>
      </c>
      <c r="D31" s="127">
        <f>Протокол!D46</f>
        <v>0</v>
      </c>
      <c r="E31" s="114">
        <v>101</v>
      </c>
      <c r="F31" s="114">
        <v>102</v>
      </c>
      <c r="G31" s="114">
        <v>103</v>
      </c>
      <c r="H31" s="114">
        <v>104</v>
      </c>
      <c r="I31" s="114">
        <v>105</v>
      </c>
      <c r="J31" s="114">
        <v>106</v>
      </c>
      <c r="K31" s="114">
        <v>107</v>
      </c>
      <c r="L31" s="114">
        <v>108</v>
      </c>
      <c r="M31" s="114">
        <v>109</v>
      </c>
      <c r="N31" s="114">
        <v>110</v>
      </c>
      <c r="O31" s="114">
        <v>111</v>
      </c>
      <c r="P31" s="114">
        <v>112</v>
      </c>
      <c r="Q31" s="114">
        <v>113</v>
      </c>
      <c r="R31" s="114">
        <v>114</v>
      </c>
      <c r="S31" s="114">
        <v>115</v>
      </c>
      <c r="T31" s="114">
        <v>116</v>
      </c>
      <c r="U31" s="114">
        <v>117</v>
      </c>
      <c r="V31" s="114">
        <v>118</v>
      </c>
      <c r="W31" s="114">
        <v>119</v>
      </c>
      <c r="X31" s="114">
        <v>120</v>
      </c>
    </row>
    <row r="32" spans="1:24" ht="18.75" customHeight="1" x14ac:dyDescent="0.2">
      <c r="A32" s="128"/>
      <c r="B32" s="111"/>
      <c r="C32" s="115" t="str">
        <f>IF(X34&lt;0,"преференциите са повече от действителните гласове","")</f>
        <v/>
      </c>
      <c r="D32" s="116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ht="18.75" customHeight="1" x14ac:dyDescent="0.2">
      <c r="A33" s="128"/>
      <c r="B33" s="111"/>
      <c r="C33" s="117"/>
      <c r="D33" s="118"/>
      <c r="E33" s="114">
        <v>121</v>
      </c>
      <c r="F33" s="114">
        <v>122</v>
      </c>
      <c r="G33" s="114">
        <v>123</v>
      </c>
      <c r="H33" s="114">
        <v>124</v>
      </c>
      <c r="I33" s="114">
        <v>125</v>
      </c>
      <c r="J33" s="114">
        <v>126</v>
      </c>
      <c r="K33" s="114">
        <v>127</v>
      </c>
      <c r="L33" s="114">
        <v>128</v>
      </c>
      <c r="M33" s="114">
        <v>129</v>
      </c>
      <c r="N33" s="114">
        <v>130</v>
      </c>
      <c r="O33" s="114">
        <v>131</v>
      </c>
      <c r="P33" s="114">
        <v>132</v>
      </c>
      <c r="Q33" s="114">
        <v>133</v>
      </c>
      <c r="R33" s="114">
        <v>134</v>
      </c>
      <c r="S33" s="114">
        <v>135</v>
      </c>
      <c r="T33" s="114">
        <v>136</v>
      </c>
      <c r="U33" s="114">
        <v>137</v>
      </c>
      <c r="V33" s="114">
        <v>138</v>
      </c>
      <c r="W33" s="119"/>
      <c r="X33" s="120" t="s">
        <v>1</v>
      </c>
    </row>
    <row r="34" spans="1:24" ht="18.75" customHeight="1" thickBot="1" x14ac:dyDescent="0.25">
      <c r="A34" s="129"/>
      <c r="B34" s="130"/>
      <c r="C34" s="121"/>
      <c r="D34" s="122"/>
      <c r="E34" s="19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19"/>
      <c r="X34" s="123">
        <f>D31-SUM(E32:X32)-SUM(E34:V34)</f>
        <v>0</v>
      </c>
    </row>
    <row r="35" spans="1:24" ht="30" customHeight="1" x14ac:dyDescent="0.2">
      <c r="A35" s="131">
        <v>9</v>
      </c>
      <c r="B35" s="132" t="s">
        <v>27</v>
      </c>
      <c r="C35" s="133" t="s">
        <v>97</v>
      </c>
      <c r="D35" s="134">
        <f>Протокол!D49</f>
        <v>0</v>
      </c>
      <c r="E35" s="114">
        <v>101</v>
      </c>
      <c r="F35" s="114">
        <v>102</v>
      </c>
      <c r="G35" s="114">
        <v>103</v>
      </c>
      <c r="H35" s="114">
        <v>104</v>
      </c>
      <c r="I35" s="114">
        <v>105</v>
      </c>
      <c r="J35" s="114">
        <v>106</v>
      </c>
      <c r="K35" s="114">
        <v>107</v>
      </c>
      <c r="L35" s="114">
        <v>108</v>
      </c>
      <c r="M35" s="114">
        <v>109</v>
      </c>
      <c r="N35" s="114">
        <v>110</v>
      </c>
      <c r="O35" s="114">
        <v>111</v>
      </c>
      <c r="P35" s="114">
        <v>112</v>
      </c>
      <c r="Q35" s="114">
        <v>113</v>
      </c>
      <c r="R35" s="114">
        <v>114</v>
      </c>
      <c r="S35" s="114">
        <v>115</v>
      </c>
      <c r="T35" s="114">
        <v>116</v>
      </c>
      <c r="U35" s="114">
        <v>117</v>
      </c>
      <c r="V35" s="114">
        <v>118</v>
      </c>
      <c r="W35" s="114">
        <v>119</v>
      </c>
      <c r="X35" s="114">
        <v>120</v>
      </c>
    </row>
    <row r="36" spans="1:24" ht="18.75" customHeight="1" x14ac:dyDescent="0.2">
      <c r="A36" s="128"/>
      <c r="B36" s="111"/>
      <c r="C36" s="115" t="str">
        <f>IF(X38&lt;0,"преференциите са повече от действителните гласове","")</f>
        <v/>
      </c>
      <c r="D36" s="116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ht="18.75" customHeight="1" x14ac:dyDescent="0.2">
      <c r="A37" s="128"/>
      <c r="B37" s="111"/>
      <c r="C37" s="117"/>
      <c r="D37" s="118"/>
      <c r="E37" s="114">
        <v>121</v>
      </c>
      <c r="F37" s="114">
        <v>122</v>
      </c>
      <c r="G37" s="114">
        <v>123</v>
      </c>
      <c r="H37" s="114">
        <v>124</v>
      </c>
      <c r="I37" s="114">
        <v>125</v>
      </c>
      <c r="J37" s="114">
        <v>126</v>
      </c>
      <c r="K37" s="114">
        <v>127</v>
      </c>
      <c r="L37" s="114">
        <v>128</v>
      </c>
      <c r="M37" s="114">
        <v>129</v>
      </c>
      <c r="N37" s="114">
        <v>130</v>
      </c>
      <c r="O37" s="114">
        <v>131</v>
      </c>
      <c r="P37" s="114">
        <v>132</v>
      </c>
      <c r="Q37" s="114">
        <v>133</v>
      </c>
      <c r="R37" s="114">
        <v>134</v>
      </c>
      <c r="S37" s="114">
        <v>135</v>
      </c>
      <c r="T37" s="114">
        <v>136</v>
      </c>
      <c r="U37" s="114">
        <v>137</v>
      </c>
      <c r="V37" s="114">
        <v>138</v>
      </c>
      <c r="W37" s="119"/>
      <c r="X37" s="120" t="s">
        <v>1</v>
      </c>
    </row>
    <row r="38" spans="1:24" ht="18.75" customHeight="1" thickBot="1" x14ac:dyDescent="0.25">
      <c r="A38" s="135"/>
      <c r="B38" s="136"/>
      <c r="C38" s="121"/>
      <c r="D38" s="122"/>
      <c r="E38" s="19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19"/>
      <c r="X38" s="123">
        <f>D35-SUM(E36:X36)-SUM(E38:V38)</f>
        <v>0</v>
      </c>
    </row>
    <row r="39" spans="1:24" ht="30" customHeight="1" x14ac:dyDescent="0.2">
      <c r="A39" s="124">
        <v>10</v>
      </c>
      <c r="B39" s="125" t="s">
        <v>28</v>
      </c>
      <c r="C39" s="126" t="s">
        <v>98</v>
      </c>
      <c r="D39" s="127">
        <f>Протокол!D52</f>
        <v>0</v>
      </c>
      <c r="E39" s="114">
        <v>101</v>
      </c>
      <c r="F39" s="114">
        <v>102</v>
      </c>
      <c r="G39" s="114">
        <v>103</v>
      </c>
      <c r="H39" s="114">
        <v>104</v>
      </c>
      <c r="I39" s="114">
        <v>105</v>
      </c>
      <c r="J39" s="114">
        <v>106</v>
      </c>
      <c r="K39" s="114">
        <v>107</v>
      </c>
      <c r="L39" s="114">
        <v>108</v>
      </c>
      <c r="M39" s="114">
        <v>109</v>
      </c>
      <c r="N39" s="114">
        <v>110</v>
      </c>
      <c r="O39" s="114">
        <v>111</v>
      </c>
      <c r="P39" s="114">
        <v>112</v>
      </c>
      <c r="Q39" s="114">
        <v>113</v>
      </c>
      <c r="R39" s="114">
        <v>114</v>
      </c>
      <c r="S39" s="114">
        <v>115</v>
      </c>
      <c r="T39" s="114">
        <v>116</v>
      </c>
      <c r="U39" s="114">
        <v>117</v>
      </c>
      <c r="V39" s="114">
        <v>118</v>
      </c>
      <c r="W39" s="114">
        <v>119</v>
      </c>
      <c r="X39" s="114">
        <v>120</v>
      </c>
    </row>
    <row r="40" spans="1:24" ht="18.75" customHeight="1" x14ac:dyDescent="0.2">
      <c r="A40" s="128"/>
      <c r="B40" s="111"/>
      <c r="C40" s="115" t="str">
        <f>IF(X42&lt;0,"преференциите са повече от действителните гласове","")</f>
        <v/>
      </c>
      <c r="D40" s="116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ht="18.75" customHeight="1" x14ac:dyDescent="0.2">
      <c r="A41" s="128"/>
      <c r="B41" s="111"/>
      <c r="C41" s="117"/>
      <c r="D41" s="118"/>
      <c r="E41" s="114">
        <v>121</v>
      </c>
      <c r="F41" s="114">
        <v>122</v>
      </c>
      <c r="G41" s="114">
        <v>123</v>
      </c>
      <c r="H41" s="114">
        <v>124</v>
      </c>
      <c r="I41" s="114">
        <v>125</v>
      </c>
      <c r="J41" s="114">
        <v>126</v>
      </c>
      <c r="K41" s="114">
        <v>127</v>
      </c>
      <c r="L41" s="114">
        <v>128</v>
      </c>
      <c r="M41" s="114">
        <v>129</v>
      </c>
      <c r="N41" s="114">
        <v>130</v>
      </c>
      <c r="O41" s="114">
        <v>131</v>
      </c>
      <c r="P41" s="114">
        <v>132</v>
      </c>
      <c r="Q41" s="114">
        <v>133</v>
      </c>
      <c r="R41" s="114">
        <v>134</v>
      </c>
      <c r="S41" s="114">
        <v>135</v>
      </c>
      <c r="T41" s="114">
        <v>136</v>
      </c>
      <c r="U41" s="114">
        <v>137</v>
      </c>
      <c r="V41" s="114">
        <v>138</v>
      </c>
      <c r="W41" s="119"/>
      <c r="X41" s="120" t="s">
        <v>1</v>
      </c>
    </row>
    <row r="42" spans="1:24" ht="18.75" customHeight="1" thickBot="1" x14ac:dyDescent="0.25">
      <c r="A42" s="129"/>
      <c r="B42" s="130"/>
      <c r="C42" s="121"/>
      <c r="D42" s="122"/>
      <c r="E42" s="19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19"/>
      <c r="X42" s="123">
        <f>D39-SUM(E40:X40)-SUM(E42:V42)</f>
        <v>0</v>
      </c>
    </row>
    <row r="43" spans="1:24" ht="30" customHeight="1" x14ac:dyDescent="0.2">
      <c r="A43" s="131">
        <v>11</v>
      </c>
      <c r="B43" s="132" t="s">
        <v>29</v>
      </c>
      <c r="C43" s="133" t="s">
        <v>99</v>
      </c>
      <c r="D43" s="134">
        <f>Протокол!D55</f>
        <v>0</v>
      </c>
      <c r="E43" s="114">
        <v>101</v>
      </c>
      <c r="F43" s="114">
        <v>102</v>
      </c>
      <c r="G43" s="114">
        <v>103</v>
      </c>
      <c r="H43" s="114">
        <v>104</v>
      </c>
      <c r="I43" s="114">
        <v>105</v>
      </c>
      <c r="J43" s="114">
        <v>106</v>
      </c>
      <c r="K43" s="114">
        <v>107</v>
      </c>
      <c r="L43" s="114">
        <v>108</v>
      </c>
      <c r="M43" s="114">
        <v>109</v>
      </c>
      <c r="N43" s="114">
        <v>110</v>
      </c>
      <c r="O43" s="114">
        <v>111</v>
      </c>
      <c r="P43" s="114">
        <v>112</v>
      </c>
      <c r="Q43" s="114">
        <v>113</v>
      </c>
      <c r="R43" s="114">
        <v>114</v>
      </c>
      <c r="S43" s="114">
        <v>115</v>
      </c>
      <c r="T43" s="114">
        <v>116</v>
      </c>
      <c r="U43" s="114">
        <v>117</v>
      </c>
      <c r="V43" s="114">
        <v>118</v>
      </c>
      <c r="W43" s="114">
        <v>119</v>
      </c>
      <c r="X43" s="114">
        <v>120</v>
      </c>
    </row>
    <row r="44" spans="1:24" ht="18.75" customHeight="1" x14ac:dyDescent="0.2">
      <c r="A44" s="128"/>
      <c r="B44" s="111"/>
      <c r="C44" s="115" t="str">
        <f>IF(X46&lt;0,"преференциите са повече от действителните гласове","")</f>
        <v/>
      </c>
      <c r="D44" s="116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ht="18.75" customHeight="1" x14ac:dyDescent="0.2">
      <c r="A45" s="128"/>
      <c r="B45" s="111"/>
      <c r="C45" s="117"/>
      <c r="D45" s="118"/>
      <c r="E45" s="114">
        <v>121</v>
      </c>
      <c r="F45" s="114">
        <v>122</v>
      </c>
      <c r="G45" s="114">
        <v>123</v>
      </c>
      <c r="H45" s="114">
        <v>124</v>
      </c>
      <c r="I45" s="114">
        <v>125</v>
      </c>
      <c r="J45" s="114">
        <v>126</v>
      </c>
      <c r="K45" s="114">
        <v>127</v>
      </c>
      <c r="L45" s="114">
        <v>128</v>
      </c>
      <c r="M45" s="114">
        <v>129</v>
      </c>
      <c r="N45" s="114">
        <v>130</v>
      </c>
      <c r="O45" s="114">
        <v>131</v>
      </c>
      <c r="P45" s="114">
        <v>132</v>
      </c>
      <c r="Q45" s="114">
        <v>133</v>
      </c>
      <c r="R45" s="114">
        <v>134</v>
      </c>
      <c r="S45" s="114">
        <v>135</v>
      </c>
      <c r="T45" s="114">
        <v>136</v>
      </c>
      <c r="U45" s="114">
        <v>137</v>
      </c>
      <c r="V45" s="114">
        <v>138</v>
      </c>
      <c r="W45" s="119"/>
      <c r="X45" s="120" t="s">
        <v>1</v>
      </c>
    </row>
    <row r="46" spans="1:24" ht="18.75" customHeight="1" thickBot="1" x14ac:dyDescent="0.25">
      <c r="A46" s="135"/>
      <c r="B46" s="136"/>
      <c r="C46" s="121"/>
      <c r="D46" s="122"/>
      <c r="E46" s="19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19"/>
      <c r="X46" s="123">
        <f>D43-SUM(E44:X44)-SUM(E46:V46)</f>
        <v>0</v>
      </c>
    </row>
    <row r="47" spans="1:24" ht="30" customHeight="1" x14ac:dyDescent="0.2">
      <c r="A47" s="124">
        <v>12</v>
      </c>
      <c r="B47" s="125" t="s">
        <v>40</v>
      </c>
      <c r="C47" s="126" t="s">
        <v>100</v>
      </c>
      <c r="D47" s="127">
        <f>Протокол!D58</f>
        <v>0</v>
      </c>
      <c r="E47" s="114">
        <v>101</v>
      </c>
      <c r="F47" s="114">
        <v>102</v>
      </c>
      <c r="G47" s="114">
        <v>103</v>
      </c>
      <c r="H47" s="114">
        <v>104</v>
      </c>
      <c r="I47" s="114">
        <v>105</v>
      </c>
      <c r="J47" s="114">
        <v>106</v>
      </c>
      <c r="K47" s="114">
        <v>107</v>
      </c>
      <c r="L47" s="114">
        <v>108</v>
      </c>
      <c r="M47" s="114">
        <v>109</v>
      </c>
      <c r="N47" s="114">
        <v>110</v>
      </c>
      <c r="O47" s="114">
        <v>111</v>
      </c>
      <c r="P47" s="114">
        <v>112</v>
      </c>
      <c r="Q47" s="114">
        <v>113</v>
      </c>
      <c r="R47" s="114">
        <v>114</v>
      </c>
      <c r="S47" s="114">
        <v>115</v>
      </c>
      <c r="T47" s="114">
        <v>116</v>
      </c>
      <c r="U47" s="114">
        <v>117</v>
      </c>
      <c r="V47" s="114">
        <v>118</v>
      </c>
      <c r="W47" s="114">
        <v>119</v>
      </c>
      <c r="X47" s="114">
        <v>120</v>
      </c>
    </row>
    <row r="48" spans="1:24" ht="18.75" customHeight="1" x14ac:dyDescent="0.2">
      <c r="A48" s="128"/>
      <c r="B48" s="111"/>
      <c r="C48" s="115" t="str">
        <f>IF(X50&lt;0,"преференциите са повече от действителните гласове","")</f>
        <v/>
      </c>
      <c r="D48" s="116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ht="18.75" customHeight="1" x14ac:dyDescent="0.2">
      <c r="A49" s="128"/>
      <c r="B49" s="111"/>
      <c r="C49" s="117"/>
      <c r="D49" s="118"/>
      <c r="E49" s="114">
        <v>121</v>
      </c>
      <c r="F49" s="114">
        <v>122</v>
      </c>
      <c r="G49" s="114">
        <v>123</v>
      </c>
      <c r="H49" s="114">
        <v>124</v>
      </c>
      <c r="I49" s="114">
        <v>125</v>
      </c>
      <c r="J49" s="114">
        <v>126</v>
      </c>
      <c r="K49" s="114">
        <v>127</v>
      </c>
      <c r="L49" s="114">
        <v>128</v>
      </c>
      <c r="M49" s="114">
        <v>129</v>
      </c>
      <c r="N49" s="114">
        <v>130</v>
      </c>
      <c r="O49" s="114">
        <v>131</v>
      </c>
      <c r="P49" s="114">
        <v>132</v>
      </c>
      <c r="Q49" s="114">
        <v>133</v>
      </c>
      <c r="R49" s="114">
        <v>134</v>
      </c>
      <c r="S49" s="114">
        <v>135</v>
      </c>
      <c r="T49" s="114">
        <v>136</v>
      </c>
      <c r="U49" s="114">
        <v>137</v>
      </c>
      <c r="V49" s="114">
        <v>138</v>
      </c>
      <c r="W49" s="119"/>
      <c r="X49" s="120" t="s">
        <v>1</v>
      </c>
    </row>
    <row r="50" spans="1:24" ht="18.75" customHeight="1" thickBot="1" x14ac:dyDescent="0.25">
      <c r="A50" s="129"/>
      <c r="B50" s="130"/>
      <c r="C50" s="121"/>
      <c r="D50" s="122"/>
      <c r="E50" s="19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19"/>
      <c r="X50" s="123">
        <f>D47-SUM(E48:X48)-SUM(E50:V50)</f>
        <v>0</v>
      </c>
    </row>
    <row r="51" spans="1:24" ht="30" customHeight="1" x14ac:dyDescent="0.2">
      <c r="A51" s="131">
        <v>13</v>
      </c>
      <c r="B51" s="132" t="s">
        <v>30</v>
      </c>
      <c r="C51" s="133" t="s">
        <v>101</v>
      </c>
      <c r="D51" s="134">
        <f>Протокол!D61</f>
        <v>0</v>
      </c>
      <c r="E51" s="114">
        <v>101</v>
      </c>
      <c r="F51" s="114">
        <v>102</v>
      </c>
      <c r="G51" s="114">
        <v>103</v>
      </c>
      <c r="H51" s="114">
        <v>104</v>
      </c>
      <c r="I51" s="114">
        <v>105</v>
      </c>
      <c r="J51" s="114">
        <v>106</v>
      </c>
      <c r="K51" s="114">
        <v>107</v>
      </c>
      <c r="L51" s="114">
        <v>108</v>
      </c>
      <c r="M51" s="114">
        <v>109</v>
      </c>
      <c r="N51" s="114">
        <v>110</v>
      </c>
      <c r="O51" s="114">
        <v>111</v>
      </c>
      <c r="P51" s="114">
        <v>112</v>
      </c>
      <c r="Q51" s="114">
        <v>113</v>
      </c>
      <c r="R51" s="114">
        <v>114</v>
      </c>
      <c r="S51" s="114">
        <v>115</v>
      </c>
      <c r="T51" s="114">
        <v>116</v>
      </c>
      <c r="U51" s="114">
        <v>117</v>
      </c>
      <c r="V51" s="114">
        <v>118</v>
      </c>
      <c r="W51" s="114">
        <v>119</v>
      </c>
      <c r="X51" s="114">
        <v>120</v>
      </c>
    </row>
    <row r="52" spans="1:24" ht="18.75" customHeight="1" x14ac:dyDescent="0.2">
      <c r="A52" s="128"/>
      <c r="B52" s="111"/>
      <c r="C52" s="115" t="str">
        <f>IF(X54&lt;0,"преференциите са повече от действителните гласове","")</f>
        <v/>
      </c>
      <c r="D52" s="116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ht="18.75" customHeight="1" x14ac:dyDescent="0.2">
      <c r="A53" s="128"/>
      <c r="B53" s="111"/>
      <c r="C53" s="117"/>
      <c r="D53" s="118"/>
      <c r="E53" s="114">
        <v>121</v>
      </c>
      <c r="F53" s="114">
        <v>122</v>
      </c>
      <c r="G53" s="114">
        <v>123</v>
      </c>
      <c r="H53" s="114">
        <v>124</v>
      </c>
      <c r="I53" s="114">
        <v>125</v>
      </c>
      <c r="J53" s="114">
        <v>126</v>
      </c>
      <c r="K53" s="114">
        <v>127</v>
      </c>
      <c r="L53" s="114">
        <v>128</v>
      </c>
      <c r="M53" s="114">
        <v>129</v>
      </c>
      <c r="N53" s="114">
        <v>130</v>
      </c>
      <c r="O53" s="114">
        <v>131</v>
      </c>
      <c r="P53" s="114">
        <v>132</v>
      </c>
      <c r="Q53" s="114">
        <v>133</v>
      </c>
      <c r="R53" s="114">
        <v>134</v>
      </c>
      <c r="S53" s="114">
        <v>135</v>
      </c>
      <c r="T53" s="114">
        <v>136</v>
      </c>
      <c r="U53" s="114">
        <v>137</v>
      </c>
      <c r="V53" s="114">
        <v>138</v>
      </c>
      <c r="W53" s="119"/>
      <c r="X53" s="120" t="s">
        <v>1</v>
      </c>
    </row>
    <row r="54" spans="1:24" ht="18.75" customHeight="1" thickBot="1" x14ac:dyDescent="0.25">
      <c r="A54" s="135"/>
      <c r="B54" s="136"/>
      <c r="C54" s="121"/>
      <c r="D54" s="122"/>
      <c r="E54" s="19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19"/>
      <c r="X54" s="123">
        <f>D51-SUM(E52:X52)-SUM(E54:V54)</f>
        <v>0</v>
      </c>
    </row>
    <row r="55" spans="1:24" ht="30" customHeight="1" x14ac:dyDescent="0.2">
      <c r="A55" s="124">
        <v>14</v>
      </c>
      <c r="B55" s="125" t="s">
        <v>31</v>
      </c>
      <c r="C55" s="126" t="s">
        <v>102</v>
      </c>
      <c r="D55" s="127">
        <f>Протокол!D64</f>
        <v>0</v>
      </c>
      <c r="E55" s="114">
        <v>101</v>
      </c>
      <c r="F55" s="114">
        <v>102</v>
      </c>
      <c r="G55" s="114">
        <v>103</v>
      </c>
      <c r="H55" s="114">
        <v>104</v>
      </c>
      <c r="I55" s="114">
        <v>105</v>
      </c>
      <c r="J55" s="114">
        <v>106</v>
      </c>
      <c r="K55" s="114">
        <v>107</v>
      </c>
      <c r="L55" s="114">
        <v>108</v>
      </c>
      <c r="M55" s="114">
        <v>109</v>
      </c>
      <c r="N55" s="114">
        <v>110</v>
      </c>
      <c r="O55" s="114">
        <v>111</v>
      </c>
      <c r="P55" s="114">
        <v>112</v>
      </c>
      <c r="Q55" s="114">
        <v>113</v>
      </c>
      <c r="R55" s="114">
        <v>114</v>
      </c>
      <c r="S55" s="114">
        <v>115</v>
      </c>
      <c r="T55" s="114">
        <v>116</v>
      </c>
      <c r="U55" s="114">
        <v>117</v>
      </c>
      <c r="V55" s="114">
        <v>118</v>
      </c>
      <c r="W55" s="114">
        <v>119</v>
      </c>
      <c r="X55" s="114">
        <v>120</v>
      </c>
    </row>
    <row r="56" spans="1:24" ht="18.75" customHeight="1" x14ac:dyDescent="0.2">
      <c r="A56" s="128"/>
      <c r="B56" s="111"/>
      <c r="C56" s="115" t="str">
        <f>IF(X58&lt;0,"преференциите са повече от действителните гласове","")</f>
        <v/>
      </c>
      <c r="D56" s="116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spans="1:24" ht="18.75" customHeight="1" x14ac:dyDescent="0.2">
      <c r="A57" s="128"/>
      <c r="B57" s="111"/>
      <c r="C57" s="117"/>
      <c r="D57" s="118"/>
      <c r="E57" s="114">
        <v>121</v>
      </c>
      <c r="F57" s="114">
        <v>122</v>
      </c>
      <c r="G57" s="114">
        <v>123</v>
      </c>
      <c r="H57" s="114">
        <v>124</v>
      </c>
      <c r="I57" s="114">
        <v>125</v>
      </c>
      <c r="J57" s="114">
        <v>126</v>
      </c>
      <c r="K57" s="114">
        <v>127</v>
      </c>
      <c r="L57" s="114">
        <v>128</v>
      </c>
      <c r="M57" s="114">
        <v>129</v>
      </c>
      <c r="N57" s="114">
        <v>130</v>
      </c>
      <c r="O57" s="114">
        <v>131</v>
      </c>
      <c r="P57" s="114">
        <v>132</v>
      </c>
      <c r="Q57" s="114">
        <v>133</v>
      </c>
      <c r="R57" s="114">
        <v>134</v>
      </c>
      <c r="S57" s="114">
        <v>135</v>
      </c>
      <c r="T57" s="114">
        <v>136</v>
      </c>
      <c r="U57" s="114">
        <v>137</v>
      </c>
      <c r="V57" s="114">
        <v>138</v>
      </c>
      <c r="W57" s="119"/>
      <c r="X57" s="120" t="s">
        <v>1</v>
      </c>
    </row>
    <row r="58" spans="1:24" ht="18.75" customHeight="1" thickBot="1" x14ac:dyDescent="0.25">
      <c r="A58" s="129"/>
      <c r="B58" s="130"/>
      <c r="C58" s="121"/>
      <c r="D58" s="122"/>
      <c r="E58" s="19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19"/>
      <c r="X58" s="123">
        <f>D55-SUM(E56:X56)-SUM(E58:V58)</f>
        <v>0</v>
      </c>
    </row>
    <row r="59" spans="1:24" ht="30" customHeight="1" x14ac:dyDescent="0.2">
      <c r="A59" s="131">
        <v>15</v>
      </c>
      <c r="B59" s="132" t="s">
        <v>32</v>
      </c>
      <c r="C59" s="133" t="s">
        <v>103</v>
      </c>
      <c r="D59" s="134">
        <f>Протокол!D67</f>
        <v>0</v>
      </c>
      <c r="E59" s="114">
        <v>101</v>
      </c>
      <c r="F59" s="114">
        <v>102</v>
      </c>
      <c r="G59" s="114">
        <v>103</v>
      </c>
      <c r="H59" s="114">
        <v>104</v>
      </c>
      <c r="I59" s="114">
        <v>105</v>
      </c>
      <c r="J59" s="114">
        <v>106</v>
      </c>
      <c r="K59" s="114">
        <v>107</v>
      </c>
      <c r="L59" s="114">
        <v>108</v>
      </c>
      <c r="M59" s="114">
        <v>109</v>
      </c>
      <c r="N59" s="114">
        <v>110</v>
      </c>
      <c r="O59" s="114">
        <v>111</v>
      </c>
      <c r="P59" s="114">
        <v>112</v>
      </c>
      <c r="Q59" s="114">
        <v>113</v>
      </c>
      <c r="R59" s="114">
        <v>114</v>
      </c>
      <c r="S59" s="114">
        <v>115</v>
      </c>
      <c r="T59" s="114">
        <v>116</v>
      </c>
      <c r="U59" s="114">
        <v>117</v>
      </c>
      <c r="V59" s="114">
        <v>118</v>
      </c>
      <c r="W59" s="114">
        <v>119</v>
      </c>
      <c r="X59" s="114">
        <v>120</v>
      </c>
    </row>
    <row r="60" spans="1:24" ht="18.75" customHeight="1" x14ac:dyDescent="0.2">
      <c r="A60" s="128"/>
      <c r="B60" s="111"/>
      <c r="C60" s="115" t="str">
        <f>IF(X62&lt;0,"преференциите са повече от действителните гласове","")</f>
        <v/>
      </c>
      <c r="D60" s="116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1:24" ht="18.75" customHeight="1" x14ac:dyDescent="0.2">
      <c r="A61" s="128"/>
      <c r="B61" s="111"/>
      <c r="C61" s="117"/>
      <c r="D61" s="118"/>
      <c r="E61" s="114">
        <v>121</v>
      </c>
      <c r="F61" s="114">
        <v>122</v>
      </c>
      <c r="G61" s="114">
        <v>123</v>
      </c>
      <c r="H61" s="114">
        <v>124</v>
      </c>
      <c r="I61" s="114">
        <v>125</v>
      </c>
      <c r="J61" s="114">
        <v>126</v>
      </c>
      <c r="K61" s="114">
        <v>127</v>
      </c>
      <c r="L61" s="114">
        <v>128</v>
      </c>
      <c r="M61" s="114">
        <v>129</v>
      </c>
      <c r="N61" s="114">
        <v>130</v>
      </c>
      <c r="O61" s="114">
        <v>131</v>
      </c>
      <c r="P61" s="114">
        <v>132</v>
      </c>
      <c r="Q61" s="114">
        <v>133</v>
      </c>
      <c r="R61" s="114">
        <v>134</v>
      </c>
      <c r="S61" s="114">
        <v>135</v>
      </c>
      <c r="T61" s="114">
        <v>136</v>
      </c>
      <c r="U61" s="114">
        <v>137</v>
      </c>
      <c r="V61" s="114">
        <v>138</v>
      </c>
      <c r="W61" s="119"/>
      <c r="X61" s="120" t="s">
        <v>1</v>
      </c>
    </row>
    <row r="62" spans="1:24" ht="18.75" customHeight="1" thickBot="1" x14ac:dyDescent="0.25">
      <c r="A62" s="135"/>
      <c r="B62" s="136"/>
      <c r="C62" s="121"/>
      <c r="D62" s="122"/>
      <c r="E62" s="19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19"/>
      <c r="X62" s="123">
        <f>D59-SUM(E60:X60)-SUM(E62:V62)</f>
        <v>0</v>
      </c>
    </row>
    <row r="63" spans="1:24" ht="30" customHeight="1" x14ac:dyDescent="0.2">
      <c r="A63" s="124">
        <v>16</v>
      </c>
      <c r="B63" s="125" t="s">
        <v>33</v>
      </c>
      <c r="C63" s="126" t="s">
        <v>104</v>
      </c>
      <c r="D63" s="127">
        <f>Протокол!D70</f>
        <v>0</v>
      </c>
      <c r="E63" s="114">
        <v>101</v>
      </c>
      <c r="F63" s="114">
        <v>102</v>
      </c>
      <c r="G63" s="114">
        <v>103</v>
      </c>
      <c r="H63" s="114">
        <v>104</v>
      </c>
      <c r="I63" s="114">
        <v>105</v>
      </c>
      <c r="J63" s="114">
        <v>106</v>
      </c>
      <c r="K63" s="114">
        <v>107</v>
      </c>
      <c r="L63" s="114">
        <v>108</v>
      </c>
      <c r="M63" s="114">
        <v>109</v>
      </c>
      <c r="N63" s="114">
        <v>110</v>
      </c>
      <c r="O63" s="114">
        <v>111</v>
      </c>
      <c r="P63" s="114">
        <v>112</v>
      </c>
      <c r="Q63" s="114">
        <v>113</v>
      </c>
      <c r="R63" s="114">
        <v>114</v>
      </c>
      <c r="S63" s="114">
        <v>115</v>
      </c>
      <c r="T63" s="114">
        <v>116</v>
      </c>
      <c r="U63" s="114">
        <v>117</v>
      </c>
      <c r="V63" s="114">
        <v>118</v>
      </c>
      <c r="W63" s="114">
        <v>119</v>
      </c>
      <c r="X63" s="114">
        <v>120</v>
      </c>
    </row>
    <row r="64" spans="1:24" ht="18.75" customHeight="1" x14ac:dyDescent="0.2">
      <c r="A64" s="128"/>
      <c r="B64" s="111"/>
      <c r="C64" s="115" t="str">
        <f>IF(X66&lt;0,"преференциите са повече от действителните гласове","")</f>
        <v/>
      </c>
      <c r="D64" s="116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1:24" ht="18.75" customHeight="1" x14ac:dyDescent="0.2">
      <c r="A65" s="128"/>
      <c r="B65" s="111"/>
      <c r="C65" s="117"/>
      <c r="D65" s="118"/>
      <c r="E65" s="114">
        <v>121</v>
      </c>
      <c r="F65" s="114">
        <v>122</v>
      </c>
      <c r="G65" s="114">
        <v>123</v>
      </c>
      <c r="H65" s="114">
        <v>124</v>
      </c>
      <c r="I65" s="114">
        <v>125</v>
      </c>
      <c r="J65" s="114">
        <v>126</v>
      </c>
      <c r="K65" s="114">
        <v>127</v>
      </c>
      <c r="L65" s="114">
        <v>128</v>
      </c>
      <c r="M65" s="114">
        <v>129</v>
      </c>
      <c r="N65" s="114">
        <v>130</v>
      </c>
      <c r="O65" s="114">
        <v>131</v>
      </c>
      <c r="P65" s="114">
        <v>132</v>
      </c>
      <c r="Q65" s="114">
        <v>133</v>
      </c>
      <c r="R65" s="114">
        <v>134</v>
      </c>
      <c r="S65" s="114">
        <v>135</v>
      </c>
      <c r="T65" s="114">
        <v>136</v>
      </c>
      <c r="U65" s="114">
        <v>137</v>
      </c>
      <c r="V65" s="114">
        <v>138</v>
      </c>
      <c r="W65" s="119"/>
      <c r="X65" s="120" t="s">
        <v>1</v>
      </c>
    </row>
    <row r="66" spans="1:24" ht="18.75" customHeight="1" thickBot="1" x14ac:dyDescent="0.25">
      <c r="A66" s="129"/>
      <c r="B66" s="130"/>
      <c r="C66" s="121"/>
      <c r="D66" s="122"/>
      <c r="E66" s="19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19"/>
      <c r="X66" s="123">
        <f>D63-SUM(E64:X64)-SUM(E66:V66)</f>
        <v>0</v>
      </c>
    </row>
    <row r="67" spans="1:24" ht="30" customHeight="1" x14ac:dyDescent="0.2">
      <c r="A67" s="131">
        <v>17</v>
      </c>
      <c r="B67" s="132" t="s">
        <v>34</v>
      </c>
      <c r="C67" s="133" t="s">
        <v>105</v>
      </c>
      <c r="D67" s="134">
        <f>Протокол!D73</f>
        <v>0</v>
      </c>
      <c r="E67" s="114">
        <v>101</v>
      </c>
      <c r="F67" s="114">
        <v>102</v>
      </c>
      <c r="G67" s="114">
        <v>103</v>
      </c>
      <c r="H67" s="114">
        <v>104</v>
      </c>
      <c r="I67" s="114">
        <v>105</v>
      </c>
      <c r="J67" s="114">
        <v>106</v>
      </c>
      <c r="K67" s="114">
        <v>107</v>
      </c>
      <c r="L67" s="114">
        <v>108</v>
      </c>
      <c r="M67" s="114">
        <v>109</v>
      </c>
      <c r="N67" s="114">
        <v>110</v>
      </c>
      <c r="O67" s="114">
        <v>111</v>
      </c>
      <c r="P67" s="114">
        <v>112</v>
      </c>
      <c r="Q67" s="114">
        <v>113</v>
      </c>
      <c r="R67" s="114">
        <v>114</v>
      </c>
      <c r="S67" s="114">
        <v>115</v>
      </c>
      <c r="T67" s="114">
        <v>116</v>
      </c>
      <c r="U67" s="114">
        <v>117</v>
      </c>
      <c r="V67" s="114">
        <v>118</v>
      </c>
      <c r="W67" s="114">
        <v>119</v>
      </c>
      <c r="X67" s="114">
        <v>120</v>
      </c>
    </row>
    <row r="68" spans="1:24" ht="18.75" customHeight="1" x14ac:dyDescent="0.2">
      <c r="A68" s="128"/>
      <c r="B68" s="111"/>
      <c r="C68" s="115" t="str">
        <f>IF(X70&lt;0,"преференциите са повече от действителните гласове","")</f>
        <v/>
      </c>
      <c r="D68" s="116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1:24" ht="18.75" customHeight="1" x14ac:dyDescent="0.2">
      <c r="A69" s="128"/>
      <c r="B69" s="111"/>
      <c r="C69" s="117"/>
      <c r="D69" s="118"/>
      <c r="E69" s="114">
        <v>121</v>
      </c>
      <c r="F69" s="114">
        <v>122</v>
      </c>
      <c r="G69" s="114">
        <v>123</v>
      </c>
      <c r="H69" s="114">
        <v>124</v>
      </c>
      <c r="I69" s="114">
        <v>125</v>
      </c>
      <c r="J69" s="114">
        <v>126</v>
      </c>
      <c r="K69" s="114">
        <v>127</v>
      </c>
      <c r="L69" s="114">
        <v>128</v>
      </c>
      <c r="M69" s="114">
        <v>129</v>
      </c>
      <c r="N69" s="114">
        <v>130</v>
      </c>
      <c r="O69" s="114">
        <v>131</v>
      </c>
      <c r="P69" s="114">
        <v>132</v>
      </c>
      <c r="Q69" s="114">
        <v>133</v>
      </c>
      <c r="R69" s="114">
        <v>134</v>
      </c>
      <c r="S69" s="114">
        <v>135</v>
      </c>
      <c r="T69" s="114">
        <v>136</v>
      </c>
      <c r="U69" s="114">
        <v>137</v>
      </c>
      <c r="V69" s="114">
        <v>138</v>
      </c>
      <c r="W69" s="119"/>
      <c r="X69" s="120" t="s">
        <v>1</v>
      </c>
    </row>
    <row r="70" spans="1:24" ht="18.75" customHeight="1" thickBot="1" x14ac:dyDescent="0.25">
      <c r="A70" s="135"/>
      <c r="B70" s="136"/>
      <c r="C70" s="121"/>
      <c r="D70" s="122"/>
      <c r="E70" s="19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19"/>
      <c r="X70" s="123">
        <f>D67-SUM(E68:X68)-SUM(E70:V70)</f>
        <v>0</v>
      </c>
    </row>
    <row r="71" spans="1:24" ht="30" customHeight="1" x14ac:dyDescent="0.2">
      <c r="A71" s="124">
        <v>18</v>
      </c>
      <c r="B71" s="125" t="s">
        <v>35</v>
      </c>
      <c r="C71" s="126" t="s">
        <v>106</v>
      </c>
      <c r="D71" s="127">
        <f>Протокол!D76</f>
        <v>0</v>
      </c>
      <c r="E71" s="114">
        <v>101</v>
      </c>
      <c r="F71" s="114">
        <v>102</v>
      </c>
      <c r="G71" s="114">
        <v>103</v>
      </c>
      <c r="H71" s="114">
        <v>104</v>
      </c>
      <c r="I71" s="114">
        <v>105</v>
      </c>
      <c r="J71" s="114">
        <v>106</v>
      </c>
      <c r="K71" s="114">
        <v>107</v>
      </c>
      <c r="L71" s="114">
        <v>108</v>
      </c>
      <c r="M71" s="114">
        <v>109</v>
      </c>
      <c r="N71" s="114">
        <v>110</v>
      </c>
      <c r="O71" s="114">
        <v>111</v>
      </c>
      <c r="P71" s="114">
        <v>112</v>
      </c>
      <c r="Q71" s="114">
        <v>113</v>
      </c>
      <c r="R71" s="114">
        <v>114</v>
      </c>
      <c r="S71" s="114">
        <v>115</v>
      </c>
      <c r="T71" s="114">
        <v>116</v>
      </c>
      <c r="U71" s="114">
        <v>117</v>
      </c>
      <c r="V71" s="114">
        <v>118</v>
      </c>
      <c r="W71" s="114">
        <v>119</v>
      </c>
      <c r="X71" s="114">
        <v>120</v>
      </c>
    </row>
    <row r="72" spans="1:24" ht="18.75" customHeight="1" x14ac:dyDescent="0.2">
      <c r="A72" s="128"/>
      <c r="B72" s="111"/>
      <c r="C72" s="115" t="str">
        <f>IF(X74&lt;0,"преференциите са повече от действителните гласове","")</f>
        <v/>
      </c>
      <c r="D72" s="116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spans="1:24" ht="18.75" customHeight="1" x14ac:dyDescent="0.2">
      <c r="A73" s="128"/>
      <c r="B73" s="111"/>
      <c r="C73" s="117"/>
      <c r="D73" s="118"/>
      <c r="E73" s="114">
        <v>121</v>
      </c>
      <c r="F73" s="114">
        <v>122</v>
      </c>
      <c r="G73" s="114">
        <v>123</v>
      </c>
      <c r="H73" s="114">
        <v>124</v>
      </c>
      <c r="I73" s="114">
        <v>125</v>
      </c>
      <c r="J73" s="114">
        <v>126</v>
      </c>
      <c r="K73" s="114">
        <v>127</v>
      </c>
      <c r="L73" s="114">
        <v>128</v>
      </c>
      <c r="M73" s="114">
        <v>129</v>
      </c>
      <c r="N73" s="114">
        <v>130</v>
      </c>
      <c r="O73" s="114">
        <v>131</v>
      </c>
      <c r="P73" s="114">
        <v>132</v>
      </c>
      <c r="Q73" s="114">
        <v>133</v>
      </c>
      <c r="R73" s="114">
        <v>134</v>
      </c>
      <c r="S73" s="114">
        <v>135</v>
      </c>
      <c r="T73" s="114">
        <v>136</v>
      </c>
      <c r="U73" s="114">
        <v>137</v>
      </c>
      <c r="V73" s="114">
        <v>138</v>
      </c>
      <c r="W73" s="119"/>
      <c r="X73" s="120" t="s">
        <v>1</v>
      </c>
    </row>
    <row r="74" spans="1:24" ht="18.75" customHeight="1" thickBot="1" x14ac:dyDescent="0.25">
      <c r="A74" s="129"/>
      <c r="B74" s="130"/>
      <c r="C74" s="121"/>
      <c r="D74" s="122"/>
      <c r="E74" s="19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19"/>
      <c r="X74" s="123">
        <f>D71-SUM(E72:X72)-SUM(E74:V74)</f>
        <v>0</v>
      </c>
    </row>
    <row r="75" spans="1:24" ht="30" customHeight="1" x14ac:dyDescent="0.2">
      <c r="A75" s="131">
        <v>19</v>
      </c>
      <c r="B75" s="132" t="s">
        <v>36</v>
      </c>
      <c r="C75" s="133" t="s">
        <v>107</v>
      </c>
      <c r="D75" s="134">
        <f>Протокол!D79</f>
        <v>0</v>
      </c>
      <c r="E75" s="114">
        <v>101</v>
      </c>
      <c r="F75" s="114">
        <v>102</v>
      </c>
      <c r="G75" s="114">
        <v>103</v>
      </c>
      <c r="H75" s="114">
        <v>104</v>
      </c>
      <c r="I75" s="114">
        <v>105</v>
      </c>
      <c r="J75" s="114">
        <v>106</v>
      </c>
      <c r="K75" s="114">
        <v>107</v>
      </c>
      <c r="L75" s="114">
        <v>108</v>
      </c>
      <c r="M75" s="114">
        <v>109</v>
      </c>
      <c r="N75" s="114">
        <v>110</v>
      </c>
      <c r="O75" s="114">
        <v>111</v>
      </c>
      <c r="P75" s="114">
        <v>112</v>
      </c>
      <c r="Q75" s="114">
        <v>113</v>
      </c>
      <c r="R75" s="114">
        <v>114</v>
      </c>
      <c r="S75" s="114">
        <v>115</v>
      </c>
      <c r="T75" s="114">
        <v>116</v>
      </c>
      <c r="U75" s="114">
        <v>117</v>
      </c>
      <c r="V75" s="114">
        <v>118</v>
      </c>
      <c r="W75" s="114">
        <v>119</v>
      </c>
      <c r="X75" s="114">
        <v>120</v>
      </c>
    </row>
    <row r="76" spans="1:24" ht="18.75" customHeight="1" x14ac:dyDescent="0.2">
      <c r="A76" s="128"/>
      <c r="B76" s="111"/>
      <c r="C76" s="115" t="str">
        <f>IF(X78&lt;0,"преференциите са повече от действителните гласове","")</f>
        <v/>
      </c>
      <c r="D76" s="116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 spans="1:24" ht="18.75" customHeight="1" x14ac:dyDescent="0.2">
      <c r="A77" s="128"/>
      <c r="B77" s="111"/>
      <c r="C77" s="117"/>
      <c r="D77" s="118"/>
      <c r="E77" s="114">
        <v>121</v>
      </c>
      <c r="F77" s="114">
        <v>122</v>
      </c>
      <c r="G77" s="114">
        <v>123</v>
      </c>
      <c r="H77" s="114">
        <v>124</v>
      </c>
      <c r="I77" s="114">
        <v>125</v>
      </c>
      <c r="J77" s="114">
        <v>126</v>
      </c>
      <c r="K77" s="114">
        <v>127</v>
      </c>
      <c r="L77" s="114">
        <v>128</v>
      </c>
      <c r="M77" s="114">
        <v>129</v>
      </c>
      <c r="N77" s="114">
        <v>130</v>
      </c>
      <c r="O77" s="114">
        <v>131</v>
      </c>
      <c r="P77" s="114">
        <v>132</v>
      </c>
      <c r="Q77" s="114">
        <v>133</v>
      </c>
      <c r="R77" s="114">
        <v>134</v>
      </c>
      <c r="S77" s="114">
        <v>135</v>
      </c>
      <c r="T77" s="114">
        <v>136</v>
      </c>
      <c r="U77" s="114">
        <v>137</v>
      </c>
      <c r="V77" s="114">
        <v>138</v>
      </c>
      <c r="W77" s="119"/>
      <c r="X77" s="120" t="s">
        <v>1</v>
      </c>
    </row>
    <row r="78" spans="1:24" ht="18.75" customHeight="1" thickBot="1" x14ac:dyDescent="0.25">
      <c r="A78" s="135"/>
      <c r="B78" s="136"/>
      <c r="C78" s="121"/>
      <c r="D78" s="122"/>
      <c r="E78" s="19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19"/>
      <c r="X78" s="123">
        <f>D75-SUM(E76:X76)-SUM(E78:V78)</f>
        <v>0</v>
      </c>
    </row>
    <row r="79" spans="1:24" ht="30" customHeight="1" x14ac:dyDescent="0.2">
      <c r="A79" s="124">
        <v>20</v>
      </c>
      <c r="B79" s="125" t="s">
        <v>37</v>
      </c>
      <c r="C79" s="126" t="s">
        <v>108</v>
      </c>
      <c r="D79" s="127">
        <f>Протокол!D82</f>
        <v>0</v>
      </c>
      <c r="E79" s="114">
        <v>101</v>
      </c>
      <c r="F79" s="114">
        <v>102</v>
      </c>
      <c r="G79" s="114">
        <v>103</v>
      </c>
      <c r="H79" s="114">
        <v>104</v>
      </c>
      <c r="I79" s="114">
        <v>105</v>
      </c>
      <c r="J79" s="114">
        <v>106</v>
      </c>
      <c r="K79" s="114">
        <v>107</v>
      </c>
      <c r="L79" s="114">
        <v>108</v>
      </c>
      <c r="M79" s="114">
        <v>109</v>
      </c>
      <c r="N79" s="114">
        <v>110</v>
      </c>
      <c r="O79" s="114">
        <v>111</v>
      </c>
      <c r="P79" s="114">
        <v>112</v>
      </c>
      <c r="Q79" s="114">
        <v>113</v>
      </c>
      <c r="R79" s="114">
        <v>114</v>
      </c>
      <c r="S79" s="114">
        <v>115</v>
      </c>
      <c r="T79" s="114">
        <v>116</v>
      </c>
      <c r="U79" s="114">
        <v>117</v>
      </c>
      <c r="V79" s="114">
        <v>118</v>
      </c>
      <c r="W79" s="114">
        <v>119</v>
      </c>
      <c r="X79" s="114">
        <v>120</v>
      </c>
    </row>
    <row r="80" spans="1:24" ht="18.75" customHeight="1" x14ac:dyDescent="0.2">
      <c r="A80" s="128"/>
      <c r="B80" s="111"/>
      <c r="C80" s="115" t="str">
        <f>IF(X82&lt;0,"преференциите са повече от действителните гласове","")</f>
        <v/>
      </c>
      <c r="D80" s="116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spans="1:24" ht="18.75" customHeight="1" x14ac:dyDescent="0.2">
      <c r="A81" s="128"/>
      <c r="B81" s="111"/>
      <c r="C81" s="117"/>
      <c r="D81" s="118"/>
      <c r="E81" s="114">
        <v>121</v>
      </c>
      <c r="F81" s="114">
        <v>122</v>
      </c>
      <c r="G81" s="114">
        <v>123</v>
      </c>
      <c r="H81" s="114">
        <v>124</v>
      </c>
      <c r="I81" s="114">
        <v>125</v>
      </c>
      <c r="J81" s="114">
        <v>126</v>
      </c>
      <c r="K81" s="114">
        <v>127</v>
      </c>
      <c r="L81" s="114">
        <v>128</v>
      </c>
      <c r="M81" s="114">
        <v>129</v>
      </c>
      <c r="N81" s="114">
        <v>130</v>
      </c>
      <c r="O81" s="114">
        <v>131</v>
      </c>
      <c r="P81" s="114">
        <v>132</v>
      </c>
      <c r="Q81" s="114">
        <v>133</v>
      </c>
      <c r="R81" s="114">
        <v>134</v>
      </c>
      <c r="S81" s="114">
        <v>135</v>
      </c>
      <c r="T81" s="114">
        <v>136</v>
      </c>
      <c r="U81" s="114">
        <v>137</v>
      </c>
      <c r="V81" s="114">
        <v>138</v>
      </c>
      <c r="W81" s="119"/>
      <c r="X81" s="120" t="s">
        <v>1</v>
      </c>
    </row>
    <row r="82" spans="1:24" ht="18.75" customHeight="1" thickBot="1" x14ac:dyDescent="0.25">
      <c r="A82" s="129"/>
      <c r="B82" s="130"/>
      <c r="C82" s="121"/>
      <c r="D82" s="122"/>
      <c r="E82" s="19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19"/>
      <c r="X82" s="123">
        <f>D79-SUM(E80:X80)-SUM(E82:V82)</f>
        <v>0</v>
      </c>
    </row>
    <row r="83" spans="1:24" ht="30" customHeight="1" x14ac:dyDescent="0.2">
      <c r="A83" s="131">
        <v>21</v>
      </c>
      <c r="B83" s="132" t="s">
        <v>38</v>
      </c>
      <c r="C83" s="133" t="s">
        <v>109</v>
      </c>
      <c r="D83" s="134">
        <f>Протокол!D85</f>
        <v>0</v>
      </c>
      <c r="E83" s="114">
        <v>101</v>
      </c>
      <c r="F83" s="114">
        <v>102</v>
      </c>
      <c r="G83" s="114">
        <v>103</v>
      </c>
      <c r="H83" s="114">
        <v>104</v>
      </c>
      <c r="I83" s="114">
        <v>105</v>
      </c>
      <c r="J83" s="114">
        <v>106</v>
      </c>
      <c r="K83" s="114">
        <v>107</v>
      </c>
      <c r="L83" s="114">
        <v>108</v>
      </c>
      <c r="M83" s="114">
        <v>109</v>
      </c>
      <c r="N83" s="114">
        <v>110</v>
      </c>
      <c r="O83" s="114">
        <v>111</v>
      </c>
      <c r="P83" s="114">
        <v>112</v>
      </c>
      <c r="Q83" s="114">
        <v>113</v>
      </c>
      <c r="R83" s="114">
        <v>114</v>
      </c>
      <c r="S83" s="114">
        <v>115</v>
      </c>
      <c r="T83" s="114">
        <v>116</v>
      </c>
      <c r="U83" s="114">
        <v>117</v>
      </c>
      <c r="V83" s="114">
        <v>118</v>
      </c>
      <c r="W83" s="114">
        <v>119</v>
      </c>
      <c r="X83" s="114">
        <v>120</v>
      </c>
    </row>
    <row r="84" spans="1:24" ht="18.75" customHeight="1" x14ac:dyDescent="0.2">
      <c r="A84" s="128"/>
      <c r="B84" s="111"/>
      <c r="C84" s="115" t="str">
        <f>IF(X86&lt;0,"преференциите са повече от действителните гласове","")</f>
        <v/>
      </c>
      <c r="D84" s="116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 spans="1:24" ht="18.75" customHeight="1" x14ac:dyDescent="0.2">
      <c r="A85" s="128"/>
      <c r="B85" s="111"/>
      <c r="C85" s="117"/>
      <c r="D85" s="118"/>
      <c r="E85" s="114">
        <v>121</v>
      </c>
      <c r="F85" s="114">
        <v>122</v>
      </c>
      <c r="G85" s="114">
        <v>123</v>
      </c>
      <c r="H85" s="114">
        <v>124</v>
      </c>
      <c r="I85" s="114">
        <v>125</v>
      </c>
      <c r="J85" s="114">
        <v>126</v>
      </c>
      <c r="K85" s="114">
        <v>127</v>
      </c>
      <c r="L85" s="114">
        <v>128</v>
      </c>
      <c r="M85" s="114">
        <v>129</v>
      </c>
      <c r="N85" s="114">
        <v>130</v>
      </c>
      <c r="O85" s="114">
        <v>131</v>
      </c>
      <c r="P85" s="114">
        <v>132</v>
      </c>
      <c r="Q85" s="114">
        <v>133</v>
      </c>
      <c r="R85" s="114">
        <v>134</v>
      </c>
      <c r="S85" s="114">
        <v>135</v>
      </c>
      <c r="T85" s="114">
        <v>136</v>
      </c>
      <c r="U85" s="114">
        <v>137</v>
      </c>
      <c r="V85" s="114">
        <v>138</v>
      </c>
      <c r="W85" s="119"/>
      <c r="X85" s="120" t="s">
        <v>1</v>
      </c>
    </row>
    <row r="86" spans="1:24" ht="18.75" customHeight="1" thickBot="1" x14ac:dyDescent="0.25">
      <c r="A86" s="135"/>
      <c r="B86" s="136"/>
      <c r="C86" s="121"/>
      <c r="D86" s="122"/>
      <c r="E86" s="19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19"/>
      <c r="X86" s="123">
        <f>D83-SUM(E84:X84)-SUM(E86:V86)</f>
        <v>0</v>
      </c>
    </row>
    <row r="87" spans="1:24" ht="25.5" customHeight="1" x14ac:dyDescent="0.2"/>
    <row r="88" spans="1:24" ht="15" x14ac:dyDescent="0.2">
      <c r="A88" s="24" t="s">
        <v>89</v>
      </c>
    </row>
  </sheetData>
  <sheetProtection sheet="1" objects="1" scenarios="1" selectLockedCells="1"/>
  <mergeCells count="65">
    <mergeCell ref="A83:A86"/>
    <mergeCell ref="B83:B86"/>
    <mergeCell ref="C84:D86"/>
    <mergeCell ref="A75:A78"/>
    <mergeCell ref="B75:B78"/>
    <mergeCell ref="C76:D78"/>
    <mergeCell ref="A79:A82"/>
    <mergeCell ref="B79:B82"/>
    <mergeCell ref="C80:D82"/>
    <mergeCell ref="A67:A70"/>
    <mergeCell ref="B67:B70"/>
    <mergeCell ref="C68:D70"/>
    <mergeCell ref="A71:A74"/>
    <mergeCell ref="B71:B74"/>
    <mergeCell ref="C72:D74"/>
    <mergeCell ref="A59:A62"/>
    <mergeCell ref="B59:B62"/>
    <mergeCell ref="C60:D62"/>
    <mergeCell ref="A63:A66"/>
    <mergeCell ref="B63:B66"/>
    <mergeCell ref="C64:D66"/>
    <mergeCell ref="A51:A54"/>
    <mergeCell ref="B51:B54"/>
    <mergeCell ref="C52:D54"/>
    <mergeCell ref="A55:A58"/>
    <mergeCell ref="B55:B58"/>
    <mergeCell ref="C56:D58"/>
    <mergeCell ref="A43:A46"/>
    <mergeCell ref="B43:B46"/>
    <mergeCell ref="C44:D46"/>
    <mergeCell ref="A47:A50"/>
    <mergeCell ref="B47:B50"/>
    <mergeCell ref="C48:D50"/>
    <mergeCell ref="A35:A38"/>
    <mergeCell ref="B35:B38"/>
    <mergeCell ref="C36:D38"/>
    <mergeCell ref="A39:A42"/>
    <mergeCell ref="B39:B42"/>
    <mergeCell ref="C40:D42"/>
    <mergeCell ref="A27:A30"/>
    <mergeCell ref="B27:B30"/>
    <mergeCell ref="C28:D30"/>
    <mergeCell ref="A31:A34"/>
    <mergeCell ref="B31:B34"/>
    <mergeCell ref="C32:D34"/>
    <mergeCell ref="A19:A22"/>
    <mergeCell ref="B19:B22"/>
    <mergeCell ref="C20:D22"/>
    <mergeCell ref="A23:A26"/>
    <mergeCell ref="B23:B26"/>
    <mergeCell ref="C24:D26"/>
    <mergeCell ref="A11:A14"/>
    <mergeCell ref="B11:B14"/>
    <mergeCell ref="C12:D14"/>
    <mergeCell ref="A15:A18"/>
    <mergeCell ref="B15:B18"/>
    <mergeCell ref="C16:D18"/>
    <mergeCell ref="A1:X1"/>
    <mergeCell ref="E2:X2"/>
    <mergeCell ref="A3:A6"/>
    <mergeCell ref="B3:B6"/>
    <mergeCell ref="C4:D6"/>
    <mergeCell ref="A7:A10"/>
    <mergeCell ref="B7:B10"/>
    <mergeCell ref="C8:D10"/>
  </mergeCells>
  <pageMargins left="0.27" right="0.23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8"/>
  <sheetViews>
    <sheetView workbookViewId="0">
      <pane xSplit="4" ySplit="2" topLeftCell="E3" activePane="bottomRight" state="frozen"/>
      <selection pane="topRight" activeCell="E1" sqref="E1"/>
      <selection pane="bottomLeft" activeCell="A2" sqref="A2"/>
      <selection pane="bottomRight" activeCell="G66" sqref="G66"/>
    </sheetView>
  </sheetViews>
  <sheetFormatPr defaultRowHeight="12.75" x14ac:dyDescent="0.2"/>
  <cols>
    <col min="1" max="1" width="4" style="9" customWidth="1"/>
    <col min="2" max="2" width="41.140625" style="9" customWidth="1"/>
    <col min="3" max="3" width="9.28515625" style="9" customWidth="1"/>
    <col min="4" max="4" width="9.7109375" style="9" bestFit="1" customWidth="1"/>
    <col min="5" max="5" width="5.85546875" style="9" bestFit="1" customWidth="1"/>
    <col min="6" max="18" width="4" style="9" bestFit="1" customWidth="1"/>
    <col min="19" max="23" width="4" style="9" customWidth="1"/>
    <col min="24" max="24" width="9.5703125" style="9" customWidth="1"/>
    <col min="25" max="16384" width="9.140625" style="9"/>
  </cols>
  <sheetData>
    <row r="1" spans="1:24" ht="19.5" customHeight="1" thickBot="1" x14ac:dyDescent="0.25">
      <c r="A1" s="88" t="s">
        <v>87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20.25" customHeight="1" x14ac:dyDescent="0.2">
      <c r="A2" s="22" t="s">
        <v>2</v>
      </c>
      <c r="B2" s="23" t="s">
        <v>3</v>
      </c>
      <c r="C2" s="23"/>
      <c r="D2" s="21" t="s">
        <v>6</v>
      </c>
      <c r="E2" s="83" t="s">
        <v>86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30" customHeight="1" x14ac:dyDescent="0.2">
      <c r="A3" s="81">
        <v>1</v>
      </c>
      <c r="B3" s="57" t="s">
        <v>61</v>
      </c>
      <c r="C3" s="15" t="s">
        <v>63</v>
      </c>
      <c r="D3" s="85">
        <f>Протокол!D26</f>
        <v>0</v>
      </c>
      <c r="E3" s="79">
        <v>101</v>
      </c>
      <c r="F3" s="79">
        <v>102</v>
      </c>
      <c r="G3" s="79">
        <v>103</v>
      </c>
      <c r="H3" s="79">
        <v>104</v>
      </c>
      <c r="I3" s="79">
        <v>105</v>
      </c>
      <c r="J3" s="79">
        <v>106</v>
      </c>
      <c r="K3" s="79">
        <v>107</v>
      </c>
      <c r="L3" s="79">
        <v>108</v>
      </c>
      <c r="M3" s="79">
        <v>109</v>
      </c>
      <c r="N3" s="79">
        <v>110</v>
      </c>
      <c r="O3" s="79">
        <v>111</v>
      </c>
      <c r="P3" s="79">
        <v>112</v>
      </c>
      <c r="Q3" s="79">
        <v>113</v>
      </c>
      <c r="R3" s="79">
        <v>114</v>
      </c>
      <c r="S3" s="79">
        <v>115</v>
      </c>
      <c r="T3" s="79">
        <v>116</v>
      </c>
      <c r="U3" s="79">
        <v>117</v>
      </c>
      <c r="V3" s="79">
        <v>118</v>
      </c>
      <c r="W3" s="79">
        <v>119</v>
      </c>
      <c r="X3" s="79">
        <v>120</v>
      </c>
    </row>
    <row r="4" spans="1:24" ht="18.75" customHeight="1" x14ac:dyDescent="0.2">
      <c r="A4" s="81"/>
      <c r="B4" s="57"/>
      <c r="C4" s="94" t="str">
        <f>IF(X6&lt;0,"преференциите са повече от действителните гласове","")</f>
        <v/>
      </c>
      <c r="D4" s="95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ht="27.75" customHeight="1" x14ac:dyDescent="0.2">
      <c r="A5" s="81"/>
      <c r="B5" s="57"/>
      <c r="C5" s="96"/>
      <c r="D5" s="97"/>
      <c r="E5" s="79">
        <v>121</v>
      </c>
      <c r="F5" s="79">
        <v>122</v>
      </c>
      <c r="G5" s="79">
        <v>123</v>
      </c>
      <c r="H5" s="79">
        <v>124</v>
      </c>
      <c r="I5" s="79">
        <v>125</v>
      </c>
      <c r="J5" s="79">
        <v>126</v>
      </c>
      <c r="K5" s="79">
        <v>127</v>
      </c>
      <c r="L5" s="79">
        <v>128</v>
      </c>
      <c r="M5" s="79">
        <v>129</v>
      </c>
      <c r="N5" s="79">
        <v>130</v>
      </c>
      <c r="O5" s="79">
        <v>131</v>
      </c>
      <c r="P5" s="79">
        <v>132</v>
      </c>
      <c r="Q5" s="79">
        <v>133</v>
      </c>
      <c r="R5" s="79">
        <v>134</v>
      </c>
      <c r="S5" s="79">
        <v>135</v>
      </c>
      <c r="T5" s="79">
        <v>136</v>
      </c>
      <c r="U5" s="79">
        <v>137</v>
      </c>
      <c r="V5" s="79">
        <v>138</v>
      </c>
      <c r="W5" s="82"/>
      <c r="X5" s="78" t="s">
        <v>1</v>
      </c>
    </row>
    <row r="6" spans="1:24" ht="18.75" customHeight="1" x14ac:dyDescent="0.2">
      <c r="A6" s="81"/>
      <c r="B6" s="57"/>
      <c r="C6" s="98"/>
      <c r="D6" s="99"/>
      <c r="E6" s="19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82"/>
      <c r="X6" s="80">
        <f>D3-SUM(E4:X4)-SUM(E6:V6)</f>
        <v>0</v>
      </c>
    </row>
    <row r="7" spans="1:24" ht="30" customHeight="1" x14ac:dyDescent="0.2">
      <c r="A7" s="54">
        <v>2</v>
      </c>
      <c r="B7" s="48" t="s">
        <v>84</v>
      </c>
      <c r="C7" s="27" t="s">
        <v>64</v>
      </c>
      <c r="D7" s="86">
        <f>Протокол!D29</f>
        <v>0</v>
      </c>
      <c r="E7" s="79">
        <v>101</v>
      </c>
      <c r="F7" s="79">
        <v>102</v>
      </c>
      <c r="G7" s="79">
        <v>103</v>
      </c>
      <c r="H7" s="79">
        <v>104</v>
      </c>
      <c r="I7" s="79">
        <v>105</v>
      </c>
      <c r="J7" s="79">
        <v>106</v>
      </c>
      <c r="K7" s="79">
        <v>107</v>
      </c>
      <c r="L7" s="79">
        <v>108</v>
      </c>
      <c r="M7" s="79">
        <v>109</v>
      </c>
      <c r="N7" s="79">
        <v>110</v>
      </c>
      <c r="O7" s="79">
        <v>111</v>
      </c>
      <c r="P7" s="79">
        <v>112</v>
      </c>
      <c r="Q7" s="79">
        <v>113</v>
      </c>
      <c r="R7" s="79">
        <v>114</v>
      </c>
      <c r="S7" s="79">
        <v>115</v>
      </c>
      <c r="T7" s="79">
        <v>116</v>
      </c>
      <c r="U7" s="79">
        <v>117</v>
      </c>
      <c r="V7" s="79">
        <v>118</v>
      </c>
      <c r="W7" s="79">
        <v>119</v>
      </c>
      <c r="X7" s="79">
        <v>120</v>
      </c>
    </row>
    <row r="8" spans="1:24" ht="18.75" customHeight="1" x14ac:dyDescent="0.2">
      <c r="A8" s="55"/>
      <c r="B8" s="57"/>
      <c r="C8" s="94" t="str">
        <f>IF(X10&lt;0,"преференциите са повече от действителните гласове","")</f>
        <v/>
      </c>
      <c r="D8" s="95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18.75" customHeight="1" x14ac:dyDescent="0.2">
      <c r="A9" s="55"/>
      <c r="B9" s="57"/>
      <c r="C9" s="96"/>
      <c r="D9" s="97"/>
      <c r="E9" s="79">
        <v>121</v>
      </c>
      <c r="F9" s="79">
        <v>122</v>
      </c>
      <c r="G9" s="79">
        <v>123</v>
      </c>
      <c r="H9" s="79">
        <v>124</v>
      </c>
      <c r="I9" s="79">
        <v>125</v>
      </c>
      <c r="J9" s="79">
        <v>126</v>
      </c>
      <c r="K9" s="79">
        <v>127</v>
      </c>
      <c r="L9" s="79">
        <v>128</v>
      </c>
      <c r="M9" s="79">
        <v>129</v>
      </c>
      <c r="N9" s="79">
        <v>130</v>
      </c>
      <c r="O9" s="79">
        <v>131</v>
      </c>
      <c r="P9" s="79">
        <v>132</v>
      </c>
      <c r="Q9" s="79">
        <v>133</v>
      </c>
      <c r="R9" s="79">
        <v>134</v>
      </c>
      <c r="S9" s="79">
        <v>135</v>
      </c>
      <c r="T9" s="79">
        <v>136</v>
      </c>
      <c r="U9" s="79">
        <v>137</v>
      </c>
      <c r="V9" s="79">
        <v>138</v>
      </c>
      <c r="W9" s="82"/>
      <c r="X9" s="78" t="s">
        <v>1</v>
      </c>
    </row>
    <row r="10" spans="1:24" ht="18.75" customHeight="1" thickBot="1" x14ac:dyDescent="0.25">
      <c r="A10" s="56"/>
      <c r="B10" s="46"/>
      <c r="C10" s="98"/>
      <c r="D10" s="99"/>
      <c r="E10" s="19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82"/>
      <c r="X10" s="80">
        <f>D7-SUM(E8:X8)-SUM(E10:V10)</f>
        <v>0</v>
      </c>
    </row>
    <row r="11" spans="1:24" ht="30" customHeight="1" x14ac:dyDescent="0.2">
      <c r="A11" s="58">
        <v>3</v>
      </c>
      <c r="B11" s="60" t="s">
        <v>22</v>
      </c>
      <c r="C11" s="20" t="s">
        <v>65</v>
      </c>
      <c r="D11" s="87">
        <f>Протокол!D32</f>
        <v>0</v>
      </c>
      <c r="E11" s="79">
        <v>101</v>
      </c>
      <c r="F11" s="79">
        <v>102</v>
      </c>
      <c r="G11" s="79">
        <v>103</v>
      </c>
      <c r="H11" s="79">
        <v>104</v>
      </c>
      <c r="I11" s="79">
        <v>105</v>
      </c>
      <c r="J11" s="79">
        <v>106</v>
      </c>
      <c r="K11" s="79">
        <v>107</v>
      </c>
      <c r="L11" s="79">
        <v>108</v>
      </c>
      <c r="M11" s="79">
        <v>109</v>
      </c>
      <c r="N11" s="79">
        <v>110</v>
      </c>
      <c r="O11" s="79">
        <v>111</v>
      </c>
      <c r="P11" s="79">
        <v>112</v>
      </c>
      <c r="Q11" s="79">
        <v>113</v>
      </c>
      <c r="R11" s="79">
        <v>114</v>
      </c>
      <c r="S11" s="79">
        <v>115</v>
      </c>
      <c r="T11" s="79">
        <v>116</v>
      </c>
      <c r="U11" s="79">
        <v>117</v>
      </c>
      <c r="V11" s="79">
        <v>118</v>
      </c>
      <c r="W11" s="79">
        <v>119</v>
      </c>
      <c r="X11" s="79">
        <v>120</v>
      </c>
    </row>
    <row r="12" spans="1:24" ht="18.75" customHeight="1" x14ac:dyDescent="0.2">
      <c r="A12" s="55"/>
      <c r="B12" s="57"/>
      <c r="C12" s="94" t="str">
        <f>IF(X14&lt;0,"преференциите са повече от действителните гласове","")</f>
        <v/>
      </c>
      <c r="D12" s="95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18.75" customHeight="1" x14ac:dyDescent="0.2">
      <c r="A13" s="55"/>
      <c r="B13" s="57"/>
      <c r="C13" s="96"/>
      <c r="D13" s="97"/>
      <c r="E13" s="79">
        <v>121</v>
      </c>
      <c r="F13" s="79">
        <v>122</v>
      </c>
      <c r="G13" s="79">
        <v>123</v>
      </c>
      <c r="H13" s="79">
        <v>124</v>
      </c>
      <c r="I13" s="79">
        <v>125</v>
      </c>
      <c r="J13" s="79">
        <v>126</v>
      </c>
      <c r="K13" s="79">
        <v>127</v>
      </c>
      <c r="L13" s="79">
        <v>128</v>
      </c>
      <c r="M13" s="79">
        <v>129</v>
      </c>
      <c r="N13" s="79">
        <v>130</v>
      </c>
      <c r="O13" s="79">
        <v>131</v>
      </c>
      <c r="P13" s="79">
        <v>132</v>
      </c>
      <c r="Q13" s="79">
        <v>133</v>
      </c>
      <c r="R13" s="79">
        <v>134</v>
      </c>
      <c r="S13" s="79">
        <v>135</v>
      </c>
      <c r="T13" s="79">
        <v>136</v>
      </c>
      <c r="U13" s="79">
        <v>137</v>
      </c>
      <c r="V13" s="79">
        <v>138</v>
      </c>
      <c r="W13" s="82"/>
      <c r="X13" s="78" t="s">
        <v>1</v>
      </c>
    </row>
    <row r="14" spans="1:24" ht="18.75" customHeight="1" thickBot="1" x14ac:dyDescent="0.25">
      <c r="A14" s="59"/>
      <c r="B14" s="61"/>
      <c r="C14" s="98"/>
      <c r="D14" s="99"/>
      <c r="E14" s="19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82"/>
      <c r="X14" s="80">
        <f>D11-SUM(E12:X12)-SUM(E14:V14)</f>
        <v>0</v>
      </c>
    </row>
    <row r="15" spans="1:24" ht="30" customHeight="1" x14ac:dyDescent="0.2">
      <c r="A15" s="54">
        <v>4</v>
      </c>
      <c r="B15" s="48" t="s">
        <v>23</v>
      </c>
      <c r="C15" s="27" t="s">
        <v>66</v>
      </c>
      <c r="D15" s="86">
        <f>Протокол!D35</f>
        <v>0</v>
      </c>
      <c r="E15" s="79">
        <v>101</v>
      </c>
      <c r="F15" s="79">
        <v>102</v>
      </c>
      <c r="G15" s="79">
        <v>103</v>
      </c>
      <c r="H15" s="79">
        <v>104</v>
      </c>
      <c r="I15" s="79">
        <v>105</v>
      </c>
      <c r="J15" s="79">
        <v>106</v>
      </c>
      <c r="K15" s="79">
        <v>107</v>
      </c>
      <c r="L15" s="79">
        <v>108</v>
      </c>
      <c r="M15" s="79">
        <v>109</v>
      </c>
      <c r="N15" s="79">
        <v>110</v>
      </c>
      <c r="O15" s="79">
        <v>111</v>
      </c>
      <c r="P15" s="79">
        <v>112</v>
      </c>
      <c r="Q15" s="79">
        <v>113</v>
      </c>
      <c r="R15" s="79">
        <v>114</v>
      </c>
      <c r="S15" s="79">
        <v>115</v>
      </c>
      <c r="T15" s="79">
        <v>116</v>
      </c>
      <c r="U15" s="79">
        <v>117</v>
      </c>
      <c r="V15" s="79">
        <v>118</v>
      </c>
      <c r="W15" s="79">
        <v>119</v>
      </c>
      <c r="X15" s="79">
        <v>120</v>
      </c>
    </row>
    <row r="16" spans="1:24" ht="18.75" customHeight="1" x14ac:dyDescent="0.2">
      <c r="A16" s="55"/>
      <c r="B16" s="57"/>
      <c r="C16" s="94" t="str">
        <f>IF(X18&lt;0,"преференциите са повече от действителните гласове","")</f>
        <v/>
      </c>
      <c r="D16" s="95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ht="18.75" customHeight="1" x14ac:dyDescent="0.2">
      <c r="A17" s="55"/>
      <c r="B17" s="57"/>
      <c r="C17" s="96"/>
      <c r="D17" s="97"/>
      <c r="E17" s="79">
        <v>121</v>
      </c>
      <c r="F17" s="79">
        <v>122</v>
      </c>
      <c r="G17" s="79">
        <v>123</v>
      </c>
      <c r="H17" s="79">
        <v>124</v>
      </c>
      <c r="I17" s="79">
        <v>125</v>
      </c>
      <c r="J17" s="79">
        <v>126</v>
      </c>
      <c r="K17" s="79">
        <v>127</v>
      </c>
      <c r="L17" s="79">
        <v>128</v>
      </c>
      <c r="M17" s="79">
        <v>129</v>
      </c>
      <c r="N17" s="79">
        <v>130</v>
      </c>
      <c r="O17" s="79">
        <v>131</v>
      </c>
      <c r="P17" s="79">
        <v>132</v>
      </c>
      <c r="Q17" s="79">
        <v>133</v>
      </c>
      <c r="R17" s="79">
        <v>134</v>
      </c>
      <c r="S17" s="79">
        <v>135</v>
      </c>
      <c r="T17" s="79">
        <v>136</v>
      </c>
      <c r="U17" s="79">
        <v>137</v>
      </c>
      <c r="V17" s="79">
        <v>138</v>
      </c>
      <c r="W17" s="82"/>
      <c r="X17" s="78" t="s">
        <v>1</v>
      </c>
    </row>
    <row r="18" spans="1:24" ht="18.75" customHeight="1" thickBot="1" x14ac:dyDescent="0.25">
      <c r="A18" s="56"/>
      <c r="B18" s="46"/>
      <c r="C18" s="98"/>
      <c r="D18" s="99"/>
      <c r="E18" s="19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82"/>
      <c r="X18" s="80">
        <f>D15-SUM(E16:X16)-SUM(E18:V18)</f>
        <v>0</v>
      </c>
    </row>
    <row r="19" spans="1:24" ht="30" customHeight="1" x14ac:dyDescent="0.2">
      <c r="A19" s="58">
        <v>5</v>
      </c>
      <c r="B19" s="60" t="s">
        <v>24</v>
      </c>
      <c r="C19" s="20" t="s">
        <v>67</v>
      </c>
      <c r="D19" s="87">
        <f>Протокол!D38</f>
        <v>0</v>
      </c>
      <c r="E19" s="79">
        <v>101</v>
      </c>
      <c r="F19" s="79">
        <v>102</v>
      </c>
      <c r="G19" s="79">
        <v>103</v>
      </c>
      <c r="H19" s="79">
        <v>104</v>
      </c>
      <c r="I19" s="79">
        <v>105</v>
      </c>
      <c r="J19" s="79">
        <v>106</v>
      </c>
      <c r="K19" s="79">
        <v>107</v>
      </c>
      <c r="L19" s="79">
        <v>108</v>
      </c>
      <c r="M19" s="79">
        <v>109</v>
      </c>
      <c r="N19" s="79">
        <v>110</v>
      </c>
      <c r="O19" s="79">
        <v>111</v>
      </c>
      <c r="P19" s="79">
        <v>112</v>
      </c>
      <c r="Q19" s="79">
        <v>113</v>
      </c>
      <c r="R19" s="79">
        <v>114</v>
      </c>
      <c r="S19" s="79">
        <v>115</v>
      </c>
      <c r="T19" s="79">
        <v>116</v>
      </c>
      <c r="U19" s="79">
        <v>117</v>
      </c>
      <c r="V19" s="79">
        <v>118</v>
      </c>
      <c r="W19" s="79">
        <v>119</v>
      </c>
      <c r="X19" s="79">
        <v>120</v>
      </c>
    </row>
    <row r="20" spans="1:24" ht="18.75" customHeight="1" x14ac:dyDescent="0.2">
      <c r="A20" s="55"/>
      <c r="B20" s="57"/>
      <c r="C20" s="94" t="str">
        <f>IF(X22&lt;0,"преференциите са повече от действителните гласове","")</f>
        <v/>
      </c>
      <c r="D20" s="95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ht="18.75" customHeight="1" x14ac:dyDescent="0.2">
      <c r="A21" s="55"/>
      <c r="B21" s="57"/>
      <c r="C21" s="96"/>
      <c r="D21" s="97"/>
      <c r="E21" s="79">
        <v>121</v>
      </c>
      <c r="F21" s="79">
        <v>122</v>
      </c>
      <c r="G21" s="79">
        <v>123</v>
      </c>
      <c r="H21" s="79">
        <v>124</v>
      </c>
      <c r="I21" s="79">
        <v>125</v>
      </c>
      <c r="J21" s="79">
        <v>126</v>
      </c>
      <c r="K21" s="79">
        <v>127</v>
      </c>
      <c r="L21" s="79">
        <v>128</v>
      </c>
      <c r="M21" s="79">
        <v>129</v>
      </c>
      <c r="N21" s="79">
        <v>130</v>
      </c>
      <c r="O21" s="79">
        <v>131</v>
      </c>
      <c r="P21" s="79">
        <v>132</v>
      </c>
      <c r="Q21" s="79">
        <v>133</v>
      </c>
      <c r="R21" s="79">
        <v>134</v>
      </c>
      <c r="S21" s="79">
        <v>135</v>
      </c>
      <c r="T21" s="79">
        <v>136</v>
      </c>
      <c r="U21" s="79">
        <v>137</v>
      </c>
      <c r="V21" s="79">
        <v>138</v>
      </c>
      <c r="W21" s="82"/>
      <c r="X21" s="78" t="s">
        <v>1</v>
      </c>
    </row>
    <row r="22" spans="1:24" ht="18.75" customHeight="1" thickBot="1" x14ac:dyDescent="0.25">
      <c r="A22" s="59"/>
      <c r="B22" s="61"/>
      <c r="C22" s="98"/>
      <c r="D22" s="99"/>
      <c r="E22" s="19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82"/>
      <c r="X22" s="80">
        <f>D19-SUM(E20:X20)-SUM(E22:V22)</f>
        <v>0</v>
      </c>
    </row>
    <row r="23" spans="1:24" ht="27" customHeight="1" x14ac:dyDescent="0.2">
      <c r="A23" s="54">
        <v>6</v>
      </c>
      <c r="B23" s="48" t="s">
        <v>39</v>
      </c>
      <c r="C23" s="27" t="s">
        <v>68</v>
      </c>
      <c r="D23" s="86">
        <f>Протокол!D41</f>
        <v>0</v>
      </c>
      <c r="E23" s="79">
        <v>101</v>
      </c>
      <c r="F23" s="79">
        <v>102</v>
      </c>
      <c r="G23" s="79">
        <v>103</v>
      </c>
      <c r="H23" s="79">
        <v>104</v>
      </c>
      <c r="I23" s="79">
        <v>105</v>
      </c>
      <c r="J23" s="79">
        <v>106</v>
      </c>
      <c r="K23" s="79">
        <v>107</v>
      </c>
      <c r="L23" s="79">
        <v>108</v>
      </c>
      <c r="M23" s="79">
        <v>109</v>
      </c>
      <c r="N23" s="79">
        <v>110</v>
      </c>
      <c r="O23" s="79">
        <v>111</v>
      </c>
      <c r="P23" s="79">
        <v>112</v>
      </c>
      <c r="Q23" s="79">
        <v>113</v>
      </c>
      <c r="R23" s="79">
        <v>114</v>
      </c>
      <c r="S23" s="79">
        <v>115</v>
      </c>
      <c r="T23" s="79">
        <v>116</v>
      </c>
      <c r="U23" s="79">
        <v>117</v>
      </c>
      <c r="V23" s="79">
        <v>118</v>
      </c>
      <c r="W23" s="79">
        <v>119</v>
      </c>
      <c r="X23" s="79">
        <v>120</v>
      </c>
    </row>
    <row r="24" spans="1:24" ht="27" customHeight="1" x14ac:dyDescent="0.2">
      <c r="A24" s="55"/>
      <c r="B24" s="57"/>
      <c r="C24" s="94" t="str">
        <f>IF(X26&lt;0,"преференциите са повече от действителните гласове","")</f>
        <v/>
      </c>
      <c r="D24" s="95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ht="27" customHeight="1" x14ac:dyDescent="0.2">
      <c r="A25" s="55"/>
      <c r="B25" s="57"/>
      <c r="C25" s="96"/>
      <c r="D25" s="97"/>
      <c r="E25" s="79">
        <v>121</v>
      </c>
      <c r="F25" s="79">
        <v>122</v>
      </c>
      <c r="G25" s="79">
        <v>123</v>
      </c>
      <c r="H25" s="79">
        <v>124</v>
      </c>
      <c r="I25" s="79">
        <v>125</v>
      </c>
      <c r="J25" s="79">
        <v>126</v>
      </c>
      <c r="K25" s="79">
        <v>127</v>
      </c>
      <c r="L25" s="79">
        <v>128</v>
      </c>
      <c r="M25" s="79">
        <v>129</v>
      </c>
      <c r="N25" s="79">
        <v>130</v>
      </c>
      <c r="O25" s="79">
        <v>131</v>
      </c>
      <c r="P25" s="79">
        <v>132</v>
      </c>
      <c r="Q25" s="79">
        <v>133</v>
      </c>
      <c r="R25" s="79">
        <v>134</v>
      </c>
      <c r="S25" s="79">
        <v>135</v>
      </c>
      <c r="T25" s="79">
        <v>136</v>
      </c>
      <c r="U25" s="79">
        <v>137</v>
      </c>
      <c r="V25" s="79">
        <v>138</v>
      </c>
      <c r="W25" s="82"/>
      <c r="X25" s="78" t="s">
        <v>1</v>
      </c>
    </row>
    <row r="26" spans="1:24" ht="27" customHeight="1" thickBot="1" x14ac:dyDescent="0.25">
      <c r="A26" s="56"/>
      <c r="B26" s="46"/>
      <c r="C26" s="98"/>
      <c r="D26" s="99"/>
      <c r="E26" s="19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82"/>
      <c r="X26" s="80">
        <f>D23-SUM(E24:X24)-SUM(E26:V26)</f>
        <v>0</v>
      </c>
    </row>
    <row r="27" spans="1:24" ht="30" customHeight="1" x14ac:dyDescent="0.2">
      <c r="A27" s="58">
        <v>7</v>
      </c>
      <c r="B27" s="60" t="s">
        <v>25</v>
      </c>
      <c r="C27" s="20" t="s">
        <v>69</v>
      </c>
      <c r="D27" s="87">
        <f>Протокол!D44</f>
        <v>0</v>
      </c>
      <c r="E27" s="79">
        <v>101</v>
      </c>
      <c r="F27" s="79">
        <v>102</v>
      </c>
      <c r="G27" s="79">
        <v>103</v>
      </c>
      <c r="H27" s="79">
        <v>104</v>
      </c>
      <c r="I27" s="79">
        <v>105</v>
      </c>
      <c r="J27" s="79">
        <v>106</v>
      </c>
      <c r="K27" s="79">
        <v>107</v>
      </c>
      <c r="L27" s="79">
        <v>108</v>
      </c>
      <c r="M27" s="79">
        <v>109</v>
      </c>
      <c r="N27" s="79">
        <v>110</v>
      </c>
      <c r="O27" s="79">
        <v>111</v>
      </c>
      <c r="P27" s="79">
        <v>112</v>
      </c>
      <c r="Q27" s="79">
        <v>113</v>
      </c>
      <c r="R27" s="79">
        <v>114</v>
      </c>
      <c r="S27" s="79">
        <v>115</v>
      </c>
      <c r="T27" s="79">
        <v>116</v>
      </c>
      <c r="U27" s="79">
        <v>117</v>
      </c>
      <c r="V27" s="79">
        <v>118</v>
      </c>
      <c r="W27" s="79">
        <v>119</v>
      </c>
      <c r="X27" s="79">
        <v>120</v>
      </c>
    </row>
    <row r="28" spans="1:24" ht="18.75" customHeight="1" x14ac:dyDescent="0.2">
      <c r="A28" s="55"/>
      <c r="B28" s="57"/>
      <c r="C28" s="94" t="str">
        <f>IF(X30&lt;0,"преференциите са повече от действителните гласове","")</f>
        <v/>
      </c>
      <c r="D28" s="95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8.75" customHeight="1" x14ac:dyDescent="0.2">
      <c r="A29" s="55"/>
      <c r="B29" s="57"/>
      <c r="C29" s="96"/>
      <c r="D29" s="97"/>
      <c r="E29" s="79">
        <v>121</v>
      </c>
      <c r="F29" s="79">
        <v>122</v>
      </c>
      <c r="G29" s="79">
        <v>123</v>
      </c>
      <c r="H29" s="79">
        <v>124</v>
      </c>
      <c r="I29" s="79">
        <v>125</v>
      </c>
      <c r="J29" s="79">
        <v>126</v>
      </c>
      <c r="K29" s="79">
        <v>127</v>
      </c>
      <c r="L29" s="79">
        <v>128</v>
      </c>
      <c r="M29" s="79">
        <v>129</v>
      </c>
      <c r="N29" s="79">
        <v>130</v>
      </c>
      <c r="O29" s="79">
        <v>131</v>
      </c>
      <c r="P29" s="79">
        <v>132</v>
      </c>
      <c r="Q29" s="79">
        <v>133</v>
      </c>
      <c r="R29" s="79">
        <v>134</v>
      </c>
      <c r="S29" s="79">
        <v>135</v>
      </c>
      <c r="T29" s="79">
        <v>136</v>
      </c>
      <c r="U29" s="79">
        <v>137</v>
      </c>
      <c r="V29" s="79">
        <v>138</v>
      </c>
      <c r="W29" s="82"/>
      <c r="X29" s="78" t="s">
        <v>1</v>
      </c>
    </row>
    <row r="30" spans="1:24" ht="18.75" customHeight="1" thickBot="1" x14ac:dyDescent="0.25">
      <c r="A30" s="59"/>
      <c r="B30" s="61"/>
      <c r="C30" s="98"/>
      <c r="D30" s="99"/>
      <c r="E30" s="19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82"/>
      <c r="X30" s="80">
        <f>D27-SUM(E28:X28)-SUM(E30:V30)</f>
        <v>0</v>
      </c>
    </row>
    <row r="31" spans="1:24" ht="30" customHeight="1" x14ac:dyDescent="0.2">
      <c r="A31" s="54">
        <v>8</v>
      </c>
      <c r="B31" s="48" t="s">
        <v>26</v>
      </c>
      <c r="C31" s="27" t="s">
        <v>70</v>
      </c>
      <c r="D31" s="86">
        <f>Протокол!D47</f>
        <v>0</v>
      </c>
      <c r="E31" s="79">
        <v>101</v>
      </c>
      <c r="F31" s="79">
        <v>102</v>
      </c>
      <c r="G31" s="79">
        <v>103</v>
      </c>
      <c r="H31" s="79">
        <v>104</v>
      </c>
      <c r="I31" s="79">
        <v>105</v>
      </c>
      <c r="J31" s="79">
        <v>106</v>
      </c>
      <c r="K31" s="79">
        <v>107</v>
      </c>
      <c r="L31" s="79">
        <v>108</v>
      </c>
      <c r="M31" s="79">
        <v>109</v>
      </c>
      <c r="N31" s="79">
        <v>110</v>
      </c>
      <c r="O31" s="79">
        <v>111</v>
      </c>
      <c r="P31" s="79">
        <v>112</v>
      </c>
      <c r="Q31" s="79">
        <v>113</v>
      </c>
      <c r="R31" s="79">
        <v>114</v>
      </c>
      <c r="S31" s="79">
        <v>115</v>
      </c>
      <c r="T31" s="79">
        <v>116</v>
      </c>
      <c r="U31" s="79">
        <v>117</v>
      </c>
      <c r="V31" s="79">
        <v>118</v>
      </c>
      <c r="W31" s="79">
        <v>119</v>
      </c>
      <c r="X31" s="79">
        <v>120</v>
      </c>
    </row>
    <row r="32" spans="1:24" ht="18.75" customHeight="1" x14ac:dyDescent="0.2">
      <c r="A32" s="55"/>
      <c r="B32" s="57"/>
      <c r="C32" s="94" t="str">
        <f>IF(X34&lt;0,"преференциите са повече от действителните гласове","")</f>
        <v/>
      </c>
      <c r="D32" s="95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ht="18.75" customHeight="1" x14ac:dyDescent="0.2">
      <c r="A33" s="55"/>
      <c r="B33" s="57"/>
      <c r="C33" s="96"/>
      <c r="D33" s="97"/>
      <c r="E33" s="79">
        <v>121</v>
      </c>
      <c r="F33" s="79">
        <v>122</v>
      </c>
      <c r="G33" s="79">
        <v>123</v>
      </c>
      <c r="H33" s="79">
        <v>124</v>
      </c>
      <c r="I33" s="79">
        <v>125</v>
      </c>
      <c r="J33" s="79">
        <v>126</v>
      </c>
      <c r="K33" s="79">
        <v>127</v>
      </c>
      <c r="L33" s="79">
        <v>128</v>
      </c>
      <c r="M33" s="79">
        <v>129</v>
      </c>
      <c r="N33" s="79">
        <v>130</v>
      </c>
      <c r="O33" s="79">
        <v>131</v>
      </c>
      <c r="P33" s="79">
        <v>132</v>
      </c>
      <c r="Q33" s="79">
        <v>133</v>
      </c>
      <c r="R33" s="79">
        <v>134</v>
      </c>
      <c r="S33" s="79">
        <v>135</v>
      </c>
      <c r="T33" s="79">
        <v>136</v>
      </c>
      <c r="U33" s="79">
        <v>137</v>
      </c>
      <c r="V33" s="79">
        <v>138</v>
      </c>
      <c r="W33" s="82"/>
      <c r="X33" s="78" t="s">
        <v>1</v>
      </c>
    </row>
    <row r="34" spans="1:24" ht="18.75" customHeight="1" thickBot="1" x14ac:dyDescent="0.25">
      <c r="A34" s="56"/>
      <c r="B34" s="46"/>
      <c r="C34" s="98"/>
      <c r="D34" s="99"/>
      <c r="E34" s="19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82"/>
      <c r="X34" s="80">
        <f>D31-SUM(E32:X32)-SUM(E34:V34)</f>
        <v>0</v>
      </c>
    </row>
    <row r="35" spans="1:24" ht="30" customHeight="1" x14ac:dyDescent="0.2">
      <c r="A35" s="58">
        <v>9</v>
      </c>
      <c r="B35" s="60" t="s">
        <v>27</v>
      </c>
      <c r="C35" s="20" t="s">
        <v>71</v>
      </c>
      <c r="D35" s="87">
        <f>Протокол!D50</f>
        <v>0</v>
      </c>
      <c r="E35" s="79">
        <v>101</v>
      </c>
      <c r="F35" s="79">
        <v>102</v>
      </c>
      <c r="G35" s="79">
        <v>103</v>
      </c>
      <c r="H35" s="79">
        <v>104</v>
      </c>
      <c r="I35" s="79">
        <v>105</v>
      </c>
      <c r="J35" s="79">
        <v>106</v>
      </c>
      <c r="K35" s="79">
        <v>107</v>
      </c>
      <c r="L35" s="79">
        <v>108</v>
      </c>
      <c r="M35" s="79">
        <v>109</v>
      </c>
      <c r="N35" s="79">
        <v>110</v>
      </c>
      <c r="O35" s="79">
        <v>111</v>
      </c>
      <c r="P35" s="79">
        <v>112</v>
      </c>
      <c r="Q35" s="79">
        <v>113</v>
      </c>
      <c r="R35" s="79">
        <v>114</v>
      </c>
      <c r="S35" s="79">
        <v>115</v>
      </c>
      <c r="T35" s="79">
        <v>116</v>
      </c>
      <c r="U35" s="79">
        <v>117</v>
      </c>
      <c r="V35" s="79">
        <v>118</v>
      </c>
      <c r="W35" s="79">
        <v>119</v>
      </c>
      <c r="X35" s="79">
        <v>120</v>
      </c>
    </row>
    <row r="36" spans="1:24" ht="18.75" customHeight="1" x14ac:dyDescent="0.2">
      <c r="A36" s="55"/>
      <c r="B36" s="57"/>
      <c r="C36" s="94" t="str">
        <f>IF(X38&lt;0,"преференциите са повече от действителните гласове","")</f>
        <v/>
      </c>
      <c r="D36" s="95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ht="18.75" customHeight="1" x14ac:dyDescent="0.2">
      <c r="A37" s="55"/>
      <c r="B37" s="57"/>
      <c r="C37" s="96"/>
      <c r="D37" s="97"/>
      <c r="E37" s="79">
        <v>121</v>
      </c>
      <c r="F37" s="79">
        <v>122</v>
      </c>
      <c r="G37" s="79">
        <v>123</v>
      </c>
      <c r="H37" s="79">
        <v>124</v>
      </c>
      <c r="I37" s="79">
        <v>125</v>
      </c>
      <c r="J37" s="79">
        <v>126</v>
      </c>
      <c r="K37" s="79">
        <v>127</v>
      </c>
      <c r="L37" s="79">
        <v>128</v>
      </c>
      <c r="M37" s="79">
        <v>129</v>
      </c>
      <c r="N37" s="79">
        <v>130</v>
      </c>
      <c r="O37" s="79">
        <v>131</v>
      </c>
      <c r="P37" s="79">
        <v>132</v>
      </c>
      <c r="Q37" s="79">
        <v>133</v>
      </c>
      <c r="R37" s="79">
        <v>134</v>
      </c>
      <c r="S37" s="79">
        <v>135</v>
      </c>
      <c r="T37" s="79">
        <v>136</v>
      </c>
      <c r="U37" s="79">
        <v>137</v>
      </c>
      <c r="V37" s="79">
        <v>138</v>
      </c>
      <c r="W37" s="82"/>
      <c r="X37" s="78" t="s">
        <v>1</v>
      </c>
    </row>
    <row r="38" spans="1:24" ht="18.75" customHeight="1" thickBot="1" x14ac:dyDescent="0.25">
      <c r="A38" s="59"/>
      <c r="B38" s="61"/>
      <c r="C38" s="98"/>
      <c r="D38" s="99"/>
      <c r="E38" s="19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82"/>
      <c r="X38" s="80">
        <f>D35-SUM(E36:X36)-SUM(E38:V38)</f>
        <v>0</v>
      </c>
    </row>
    <row r="39" spans="1:24" ht="30" customHeight="1" x14ac:dyDescent="0.2">
      <c r="A39" s="54">
        <v>10</v>
      </c>
      <c r="B39" s="48" t="s">
        <v>28</v>
      </c>
      <c r="C39" s="27" t="s">
        <v>72</v>
      </c>
      <c r="D39" s="86">
        <f>Протокол!D53</f>
        <v>0</v>
      </c>
      <c r="E39" s="79">
        <v>101</v>
      </c>
      <c r="F39" s="79">
        <v>102</v>
      </c>
      <c r="G39" s="79">
        <v>103</v>
      </c>
      <c r="H39" s="79">
        <v>104</v>
      </c>
      <c r="I39" s="79">
        <v>105</v>
      </c>
      <c r="J39" s="79">
        <v>106</v>
      </c>
      <c r="K39" s="79">
        <v>107</v>
      </c>
      <c r="L39" s="79">
        <v>108</v>
      </c>
      <c r="M39" s="79">
        <v>109</v>
      </c>
      <c r="N39" s="79">
        <v>110</v>
      </c>
      <c r="O39" s="79">
        <v>111</v>
      </c>
      <c r="P39" s="79">
        <v>112</v>
      </c>
      <c r="Q39" s="79">
        <v>113</v>
      </c>
      <c r="R39" s="79">
        <v>114</v>
      </c>
      <c r="S39" s="79">
        <v>115</v>
      </c>
      <c r="T39" s="79">
        <v>116</v>
      </c>
      <c r="U39" s="79">
        <v>117</v>
      </c>
      <c r="V39" s="79">
        <v>118</v>
      </c>
      <c r="W39" s="79">
        <v>119</v>
      </c>
      <c r="X39" s="79">
        <v>120</v>
      </c>
    </row>
    <row r="40" spans="1:24" ht="18.75" customHeight="1" x14ac:dyDescent="0.2">
      <c r="A40" s="55"/>
      <c r="B40" s="57"/>
      <c r="C40" s="94" t="str">
        <f>IF(X42&lt;0,"преференциите са повече от действителните гласове","")</f>
        <v/>
      </c>
      <c r="D40" s="95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ht="18.75" customHeight="1" x14ac:dyDescent="0.2">
      <c r="A41" s="55"/>
      <c r="B41" s="57"/>
      <c r="C41" s="96"/>
      <c r="D41" s="97"/>
      <c r="E41" s="79">
        <v>121</v>
      </c>
      <c r="F41" s="79">
        <v>122</v>
      </c>
      <c r="G41" s="79">
        <v>123</v>
      </c>
      <c r="H41" s="79">
        <v>124</v>
      </c>
      <c r="I41" s="79">
        <v>125</v>
      </c>
      <c r="J41" s="79">
        <v>126</v>
      </c>
      <c r="K41" s="79">
        <v>127</v>
      </c>
      <c r="L41" s="79">
        <v>128</v>
      </c>
      <c r="M41" s="79">
        <v>129</v>
      </c>
      <c r="N41" s="79">
        <v>130</v>
      </c>
      <c r="O41" s="79">
        <v>131</v>
      </c>
      <c r="P41" s="79">
        <v>132</v>
      </c>
      <c r="Q41" s="79">
        <v>133</v>
      </c>
      <c r="R41" s="79">
        <v>134</v>
      </c>
      <c r="S41" s="79">
        <v>135</v>
      </c>
      <c r="T41" s="79">
        <v>136</v>
      </c>
      <c r="U41" s="79">
        <v>137</v>
      </c>
      <c r="V41" s="79">
        <v>138</v>
      </c>
      <c r="W41" s="82"/>
      <c r="X41" s="78" t="s">
        <v>1</v>
      </c>
    </row>
    <row r="42" spans="1:24" ht="18.75" customHeight="1" thickBot="1" x14ac:dyDescent="0.25">
      <c r="A42" s="56"/>
      <c r="B42" s="46"/>
      <c r="C42" s="98"/>
      <c r="D42" s="99"/>
      <c r="E42" s="19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82"/>
      <c r="X42" s="80">
        <f>D39-SUM(E40:X40)-SUM(E42:V42)</f>
        <v>0</v>
      </c>
    </row>
    <row r="43" spans="1:24" ht="30" customHeight="1" x14ac:dyDescent="0.2">
      <c r="A43" s="58">
        <v>11</v>
      </c>
      <c r="B43" s="60" t="s">
        <v>29</v>
      </c>
      <c r="C43" s="20" t="s">
        <v>73</v>
      </c>
      <c r="D43" s="87">
        <f>Протокол!D56</f>
        <v>0</v>
      </c>
      <c r="E43" s="79">
        <v>101</v>
      </c>
      <c r="F43" s="79">
        <v>102</v>
      </c>
      <c r="G43" s="79">
        <v>103</v>
      </c>
      <c r="H43" s="79">
        <v>104</v>
      </c>
      <c r="I43" s="79">
        <v>105</v>
      </c>
      <c r="J43" s="79">
        <v>106</v>
      </c>
      <c r="K43" s="79">
        <v>107</v>
      </c>
      <c r="L43" s="79">
        <v>108</v>
      </c>
      <c r="M43" s="79">
        <v>109</v>
      </c>
      <c r="N43" s="79">
        <v>110</v>
      </c>
      <c r="O43" s="79">
        <v>111</v>
      </c>
      <c r="P43" s="79">
        <v>112</v>
      </c>
      <c r="Q43" s="79">
        <v>113</v>
      </c>
      <c r="R43" s="79">
        <v>114</v>
      </c>
      <c r="S43" s="79">
        <v>115</v>
      </c>
      <c r="T43" s="79">
        <v>116</v>
      </c>
      <c r="U43" s="79">
        <v>117</v>
      </c>
      <c r="V43" s="79">
        <v>118</v>
      </c>
      <c r="W43" s="79">
        <v>119</v>
      </c>
      <c r="X43" s="79">
        <v>120</v>
      </c>
    </row>
    <row r="44" spans="1:24" ht="18.75" customHeight="1" x14ac:dyDescent="0.2">
      <c r="A44" s="55"/>
      <c r="B44" s="57"/>
      <c r="C44" s="94" t="str">
        <f>IF(X46&lt;0,"преференциите са повече от действителните гласове","")</f>
        <v/>
      </c>
      <c r="D44" s="95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ht="18.75" customHeight="1" x14ac:dyDescent="0.2">
      <c r="A45" s="55"/>
      <c r="B45" s="57"/>
      <c r="C45" s="96"/>
      <c r="D45" s="97"/>
      <c r="E45" s="79">
        <v>121</v>
      </c>
      <c r="F45" s="79">
        <v>122</v>
      </c>
      <c r="G45" s="79">
        <v>123</v>
      </c>
      <c r="H45" s="79">
        <v>124</v>
      </c>
      <c r="I45" s="79">
        <v>125</v>
      </c>
      <c r="J45" s="79">
        <v>126</v>
      </c>
      <c r="K45" s="79">
        <v>127</v>
      </c>
      <c r="L45" s="79">
        <v>128</v>
      </c>
      <c r="M45" s="79">
        <v>129</v>
      </c>
      <c r="N45" s="79">
        <v>130</v>
      </c>
      <c r="O45" s="79">
        <v>131</v>
      </c>
      <c r="P45" s="79">
        <v>132</v>
      </c>
      <c r="Q45" s="79">
        <v>133</v>
      </c>
      <c r="R45" s="79">
        <v>134</v>
      </c>
      <c r="S45" s="79">
        <v>135</v>
      </c>
      <c r="T45" s="79">
        <v>136</v>
      </c>
      <c r="U45" s="79">
        <v>137</v>
      </c>
      <c r="V45" s="79">
        <v>138</v>
      </c>
      <c r="W45" s="82"/>
      <c r="X45" s="78" t="s">
        <v>1</v>
      </c>
    </row>
    <row r="46" spans="1:24" ht="18.75" customHeight="1" thickBot="1" x14ac:dyDescent="0.25">
      <c r="A46" s="59"/>
      <c r="B46" s="61"/>
      <c r="C46" s="98"/>
      <c r="D46" s="99"/>
      <c r="E46" s="19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82"/>
      <c r="X46" s="80">
        <f>D43-SUM(E44:X44)-SUM(E46:V46)</f>
        <v>0</v>
      </c>
    </row>
    <row r="47" spans="1:24" ht="30" customHeight="1" x14ac:dyDescent="0.2">
      <c r="A47" s="54">
        <v>12</v>
      </c>
      <c r="B47" s="48" t="s">
        <v>40</v>
      </c>
      <c r="C47" s="27" t="s">
        <v>74</v>
      </c>
      <c r="D47" s="86">
        <f>Протокол!D59</f>
        <v>0</v>
      </c>
      <c r="E47" s="79">
        <v>101</v>
      </c>
      <c r="F47" s="79">
        <v>102</v>
      </c>
      <c r="G47" s="79">
        <v>103</v>
      </c>
      <c r="H47" s="79">
        <v>104</v>
      </c>
      <c r="I47" s="79">
        <v>105</v>
      </c>
      <c r="J47" s="79">
        <v>106</v>
      </c>
      <c r="K47" s="79">
        <v>107</v>
      </c>
      <c r="L47" s="79">
        <v>108</v>
      </c>
      <c r="M47" s="79">
        <v>109</v>
      </c>
      <c r="N47" s="79">
        <v>110</v>
      </c>
      <c r="O47" s="79">
        <v>111</v>
      </c>
      <c r="P47" s="79">
        <v>112</v>
      </c>
      <c r="Q47" s="79">
        <v>113</v>
      </c>
      <c r="R47" s="79">
        <v>114</v>
      </c>
      <c r="S47" s="79">
        <v>115</v>
      </c>
      <c r="T47" s="79">
        <v>116</v>
      </c>
      <c r="U47" s="79">
        <v>117</v>
      </c>
      <c r="V47" s="79">
        <v>118</v>
      </c>
      <c r="W47" s="79">
        <v>119</v>
      </c>
      <c r="X47" s="79">
        <v>120</v>
      </c>
    </row>
    <row r="48" spans="1:24" ht="18.75" customHeight="1" x14ac:dyDescent="0.2">
      <c r="A48" s="55"/>
      <c r="B48" s="57"/>
      <c r="C48" s="94" t="str">
        <f>IF(X50&lt;0,"преференциите са повече от действителните гласове","")</f>
        <v/>
      </c>
      <c r="D48" s="95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ht="18.75" customHeight="1" x14ac:dyDescent="0.2">
      <c r="A49" s="55"/>
      <c r="B49" s="57"/>
      <c r="C49" s="96"/>
      <c r="D49" s="97"/>
      <c r="E49" s="79">
        <v>121</v>
      </c>
      <c r="F49" s="79">
        <v>122</v>
      </c>
      <c r="G49" s="79">
        <v>123</v>
      </c>
      <c r="H49" s="79">
        <v>124</v>
      </c>
      <c r="I49" s="79">
        <v>125</v>
      </c>
      <c r="J49" s="79">
        <v>126</v>
      </c>
      <c r="K49" s="79">
        <v>127</v>
      </c>
      <c r="L49" s="79">
        <v>128</v>
      </c>
      <c r="M49" s="79">
        <v>129</v>
      </c>
      <c r="N49" s="79">
        <v>130</v>
      </c>
      <c r="O49" s="79">
        <v>131</v>
      </c>
      <c r="P49" s="79">
        <v>132</v>
      </c>
      <c r="Q49" s="79">
        <v>133</v>
      </c>
      <c r="R49" s="79">
        <v>134</v>
      </c>
      <c r="S49" s="79">
        <v>135</v>
      </c>
      <c r="T49" s="79">
        <v>136</v>
      </c>
      <c r="U49" s="79">
        <v>137</v>
      </c>
      <c r="V49" s="79">
        <v>138</v>
      </c>
      <c r="W49" s="82"/>
      <c r="X49" s="78" t="s">
        <v>1</v>
      </c>
    </row>
    <row r="50" spans="1:24" ht="18.75" customHeight="1" thickBot="1" x14ac:dyDescent="0.25">
      <c r="A50" s="56"/>
      <c r="B50" s="46"/>
      <c r="C50" s="98"/>
      <c r="D50" s="99"/>
      <c r="E50" s="19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82"/>
      <c r="X50" s="80">
        <f>D47-SUM(E48:X48)-SUM(E50:V50)</f>
        <v>0</v>
      </c>
    </row>
    <row r="51" spans="1:24" ht="30" customHeight="1" x14ac:dyDescent="0.2">
      <c r="A51" s="58">
        <v>13</v>
      </c>
      <c r="B51" s="60" t="s">
        <v>30</v>
      </c>
      <c r="C51" s="20" t="s">
        <v>75</v>
      </c>
      <c r="D51" s="87">
        <f>Протокол!D62</f>
        <v>0</v>
      </c>
      <c r="E51" s="79">
        <v>101</v>
      </c>
      <c r="F51" s="79">
        <v>102</v>
      </c>
      <c r="G51" s="79">
        <v>103</v>
      </c>
      <c r="H51" s="79">
        <v>104</v>
      </c>
      <c r="I51" s="79">
        <v>105</v>
      </c>
      <c r="J51" s="79">
        <v>106</v>
      </c>
      <c r="K51" s="79">
        <v>107</v>
      </c>
      <c r="L51" s="79">
        <v>108</v>
      </c>
      <c r="M51" s="79">
        <v>109</v>
      </c>
      <c r="N51" s="79">
        <v>110</v>
      </c>
      <c r="O51" s="79">
        <v>111</v>
      </c>
      <c r="P51" s="79">
        <v>112</v>
      </c>
      <c r="Q51" s="79">
        <v>113</v>
      </c>
      <c r="R51" s="79">
        <v>114</v>
      </c>
      <c r="S51" s="79">
        <v>115</v>
      </c>
      <c r="T51" s="79">
        <v>116</v>
      </c>
      <c r="U51" s="79">
        <v>117</v>
      </c>
      <c r="V51" s="79">
        <v>118</v>
      </c>
      <c r="W51" s="79">
        <v>119</v>
      </c>
      <c r="X51" s="79">
        <v>120</v>
      </c>
    </row>
    <row r="52" spans="1:24" ht="18.75" customHeight="1" x14ac:dyDescent="0.2">
      <c r="A52" s="55"/>
      <c r="B52" s="57"/>
      <c r="C52" s="94" t="str">
        <f>IF(X54&lt;0,"преференциите са повече от действителните гласове","")</f>
        <v/>
      </c>
      <c r="D52" s="95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ht="18.75" customHeight="1" x14ac:dyDescent="0.2">
      <c r="A53" s="55"/>
      <c r="B53" s="57"/>
      <c r="C53" s="96"/>
      <c r="D53" s="97"/>
      <c r="E53" s="79">
        <v>121</v>
      </c>
      <c r="F53" s="79">
        <v>122</v>
      </c>
      <c r="G53" s="79">
        <v>123</v>
      </c>
      <c r="H53" s="79">
        <v>124</v>
      </c>
      <c r="I53" s="79">
        <v>125</v>
      </c>
      <c r="J53" s="79">
        <v>126</v>
      </c>
      <c r="K53" s="79">
        <v>127</v>
      </c>
      <c r="L53" s="79">
        <v>128</v>
      </c>
      <c r="M53" s="79">
        <v>129</v>
      </c>
      <c r="N53" s="79">
        <v>130</v>
      </c>
      <c r="O53" s="79">
        <v>131</v>
      </c>
      <c r="P53" s="79">
        <v>132</v>
      </c>
      <c r="Q53" s="79">
        <v>133</v>
      </c>
      <c r="R53" s="79">
        <v>134</v>
      </c>
      <c r="S53" s="79">
        <v>135</v>
      </c>
      <c r="T53" s="79">
        <v>136</v>
      </c>
      <c r="U53" s="79">
        <v>137</v>
      </c>
      <c r="V53" s="79">
        <v>138</v>
      </c>
      <c r="W53" s="82"/>
      <c r="X53" s="78" t="s">
        <v>1</v>
      </c>
    </row>
    <row r="54" spans="1:24" ht="18.75" customHeight="1" thickBot="1" x14ac:dyDescent="0.25">
      <c r="A54" s="59"/>
      <c r="B54" s="61"/>
      <c r="C54" s="98"/>
      <c r="D54" s="99"/>
      <c r="E54" s="19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82"/>
      <c r="X54" s="80">
        <f>D51-SUM(E52:X52)-SUM(E54:V54)</f>
        <v>0</v>
      </c>
    </row>
    <row r="55" spans="1:24" ht="30" customHeight="1" x14ac:dyDescent="0.2">
      <c r="A55" s="54">
        <v>14</v>
      </c>
      <c r="B55" s="48" t="s">
        <v>31</v>
      </c>
      <c r="C55" s="27" t="s">
        <v>76</v>
      </c>
      <c r="D55" s="86">
        <f>Протокол!D65</f>
        <v>0</v>
      </c>
      <c r="E55" s="79">
        <v>101</v>
      </c>
      <c r="F55" s="79">
        <v>102</v>
      </c>
      <c r="G55" s="79">
        <v>103</v>
      </c>
      <c r="H55" s="79">
        <v>104</v>
      </c>
      <c r="I55" s="79">
        <v>105</v>
      </c>
      <c r="J55" s="79">
        <v>106</v>
      </c>
      <c r="K55" s="79">
        <v>107</v>
      </c>
      <c r="L55" s="79">
        <v>108</v>
      </c>
      <c r="M55" s="79">
        <v>109</v>
      </c>
      <c r="N55" s="79">
        <v>110</v>
      </c>
      <c r="O55" s="79">
        <v>111</v>
      </c>
      <c r="P55" s="79">
        <v>112</v>
      </c>
      <c r="Q55" s="79">
        <v>113</v>
      </c>
      <c r="R55" s="79">
        <v>114</v>
      </c>
      <c r="S55" s="79">
        <v>115</v>
      </c>
      <c r="T55" s="79">
        <v>116</v>
      </c>
      <c r="U55" s="79">
        <v>117</v>
      </c>
      <c r="V55" s="79">
        <v>118</v>
      </c>
      <c r="W55" s="79">
        <v>119</v>
      </c>
      <c r="X55" s="79">
        <v>120</v>
      </c>
    </row>
    <row r="56" spans="1:24" ht="18.75" customHeight="1" x14ac:dyDescent="0.2">
      <c r="A56" s="55"/>
      <c r="B56" s="57"/>
      <c r="C56" s="94" t="str">
        <f>IF(X58&lt;0,"преференциите са повече от действителните гласове","")</f>
        <v/>
      </c>
      <c r="D56" s="95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spans="1:24" ht="18.75" customHeight="1" x14ac:dyDescent="0.2">
      <c r="A57" s="55"/>
      <c r="B57" s="57"/>
      <c r="C57" s="96"/>
      <c r="D57" s="97"/>
      <c r="E57" s="79">
        <v>121</v>
      </c>
      <c r="F57" s="79">
        <v>122</v>
      </c>
      <c r="G57" s="79">
        <v>123</v>
      </c>
      <c r="H57" s="79">
        <v>124</v>
      </c>
      <c r="I57" s="79">
        <v>125</v>
      </c>
      <c r="J57" s="79">
        <v>126</v>
      </c>
      <c r="K57" s="79">
        <v>127</v>
      </c>
      <c r="L57" s="79">
        <v>128</v>
      </c>
      <c r="M57" s="79">
        <v>129</v>
      </c>
      <c r="N57" s="79">
        <v>130</v>
      </c>
      <c r="O57" s="79">
        <v>131</v>
      </c>
      <c r="P57" s="79">
        <v>132</v>
      </c>
      <c r="Q57" s="79">
        <v>133</v>
      </c>
      <c r="R57" s="79">
        <v>134</v>
      </c>
      <c r="S57" s="79">
        <v>135</v>
      </c>
      <c r="T57" s="79">
        <v>136</v>
      </c>
      <c r="U57" s="79">
        <v>137</v>
      </c>
      <c r="V57" s="79">
        <v>138</v>
      </c>
      <c r="W57" s="82"/>
      <c r="X57" s="78" t="s">
        <v>1</v>
      </c>
    </row>
    <row r="58" spans="1:24" ht="18.75" customHeight="1" thickBot="1" x14ac:dyDescent="0.25">
      <c r="A58" s="56"/>
      <c r="B58" s="46"/>
      <c r="C58" s="98"/>
      <c r="D58" s="99"/>
      <c r="E58" s="19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82"/>
      <c r="X58" s="80">
        <f>D55-SUM(E56:X56)-SUM(E58:V58)</f>
        <v>0</v>
      </c>
    </row>
    <row r="59" spans="1:24" ht="30" customHeight="1" x14ac:dyDescent="0.2">
      <c r="A59" s="58">
        <v>15</v>
      </c>
      <c r="B59" s="60" t="s">
        <v>32</v>
      </c>
      <c r="C59" s="20" t="s">
        <v>77</v>
      </c>
      <c r="D59" s="87">
        <f>Протокол!D68</f>
        <v>0</v>
      </c>
      <c r="E59" s="79">
        <v>101</v>
      </c>
      <c r="F59" s="79">
        <v>102</v>
      </c>
      <c r="G59" s="79">
        <v>103</v>
      </c>
      <c r="H59" s="79">
        <v>104</v>
      </c>
      <c r="I59" s="79">
        <v>105</v>
      </c>
      <c r="J59" s="79">
        <v>106</v>
      </c>
      <c r="K59" s="79">
        <v>107</v>
      </c>
      <c r="L59" s="79">
        <v>108</v>
      </c>
      <c r="M59" s="79">
        <v>109</v>
      </c>
      <c r="N59" s="79">
        <v>110</v>
      </c>
      <c r="O59" s="79">
        <v>111</v>
      </c>
      <c r="P59" s="79">
        <v>112</v>
      </c>
      <c r="Q59" s="79">
        <v>113</v>
      </c>
      <c r="R59" s="79">
        <v>114</v>
      </c>
      <c r="S59" s="79">
        <v>115</v>
      </c>
      <c r="T59" s="79">
        <v>116</v>
      </c>
      <c r="U59" s="79">
        <v>117</v>
      </c>
      <c r="V59" s="79">
        <v>118</v>
      </c>
      <c r="W59" s="79">
        <v>119</v>
      </c>
      <c r="X59" s="79">
        <v>120</v>
      </c>
    </row>
    <row r="60" spans="1:24" ht="18.75" customHeight="1" x14ac:dyDescent="0.2">
      <c r="A60" s="55"/>
      <c r="B60" s="57"/>
      <c r="C60" s="94" t="str">
        <f>IF(X62&lt;0,"преференциите са повече от действителните гласове","")</f>
        <v/>
      </c>
      <c r="D60" s="95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1:24" ht="18.75" customHeight="1" x14ac:dyDescent="0.2">
      <c r="A61" s="55"/>
      <c r="B61" s="57"/>
      <c r="C61" s="96"/>
      <c r="D61" s="97"/>
      <c r="E61" s="79">
        <v>121</v>
      </c>
      <c r="F61" s="79">
        <v>122</v>
      </c>
      <c r="G61" s="79">
        <v>123</v>
      </c>
      <c r="H61" s="79">
        <v>124</v>
      </c>
      <c r="I61" s="79">
        <v>125</v>
      </c>
      <c r="J61" s="79">
        <v>126</v>
      </c>
      <c r="K61" s="79">
        <v>127</v>
      </c>
      <c r="L61" s="79">
        <v>128</v>
      </c>
      <c r="M61" s="79">
        <v>129</v>
      </c>
      <c r="N61" s="79">
        <v>130</v>
      </c>
      <c r="O61" s="79">
        <v>131</v>
      </c>
      <c r="P61" s="79">
        <v>132</v>
      </c>
      <c r="Q61" s="79">
        <v>133</v>
      </c>
      <c r="R61" s="79">
        <v>134</v>
      </c>
      <c r="S61" s="79">
        <v>135</v>
      </c>
      <c r="T61" s="79">
        <v>136</v>
      </c>
      <c r="U61" s="79">
        <v>137</v>
      </c>
      <c r="V61" s="79">
        <v>138</v>
      </c>
      <c r="W61" s="82"/>
      <c r="X61" s="78" t="s">
        <v>1</v>
      </c>
    </row>
    <row r="62" spans="1:24" ht="18.75" customHeight="1" thickBot="1" x14ac:dyDescent="0.25">
      <c r="A62" s="59"/>
      <c r="B62" s="61"/>
      <c r="C62" s="98"/>
      <c r="D62" s="99"/>
      <c r="E62" s="19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82"/>
      <c r="X62" s="80">
        <f>D59-SUM(E60:X60)-SUM(E62:V62)</f>
        <v>0</v>
      </c>
    </row>
    <row r="63" spans="1:24" ht="30" customHeight="1" x14ac:dyDescent="0.2">
      <c r="A63" s="54">
        <v>16</v>
      </c>
      <c r="B63" s="48" t="s">
        <v>33</v>
      </c>
      <c r="C63" s="27" t="s">
        <v>78</v>
      </c>
      <c r="D63" s="86">
        <f>Протокол!D71</f>
        <v>0</v>
      </c>
      <c r="E63" s="79">
        <v>101</v>
      </c>
      <c r="F63" s="79">
        <v>102</v>
      </c>
      <c r="G63" s="79">
        <v>103</v>
      </c>
      <c r="H63" s="79">
        <v>104</v>
      </c>
      <c r="I63" s="79">
        <v>105</v>
      </c>
      <c r="J63" s="79">
        <v>106</v>
      </c>
      <c r="K63" s="79">
        <v>107</v>
      </c>
      <c r="L63" s="79">
        <v>108</v>
      </c>
      <c r="M63" s="79">
        <v>109</v>
      </c>
      <c r="N63" s="79">
        <v>110</v>
      </c>
      <c r="O63" s="79">
        <v>111</v>
      </c>
      <c r="P63" s="79">
        <v>112</v>
      </c>
      <c r="Q63" s="79">
        <v>113</v>
      </c>
      <c r="R63" s="79">
        <v>114</v>
      </c>
      <c r="S63" s="79">
        <v>115</v>
      </c>
      <c r="T63" s="79">
        <v>116</v>
      </c>
      <c r="U63" s="79">
        <v>117</v>
      </c>
      <c r="V63" s="79">
        <v>118</v>
      </c>
      <c r="W63" s="79">
        <v>119</v>
      </c>
      <c r="X63" s="79">
        <v>120</v>
      </c>
    </row>
    <row r="64" spans="1:24" ht="18.75" customHeight="1" x14ac:dyDescent="0.2">
      <c r="A64" s="55"/>
      <c r="B64" s="57"/>
      <c r="C64" s="94" t="str">
        <f>IF(X66&lt;0,"преференциите са повече от действителните гласове","")</f>
        <v/>
      </c>
      <c r="D64" s="95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1:24" ht="18.75" customHeight="1" x14ac:dyDescent="0.2">
      <c r="A65" s="55"/>
      <c r="B65" s="57"/>
      <c r="C65" s="96"/>
      <c r="D65" s="97"/>
      <c r="E65" s="79">
        <v>121</v>
      </c>
      <c r="F65" s="79">
        <v>122</v>
      </c>
      <c r="G65" s="79">
        <v>123</v>
      </c>
      <c r="H65" s="79">
        <v>124</v>
      </c>
      <c r="I65" s="79">
        <v>125</v>
      </c>
      <c r="J65" s="79">
        <v>126</v>
      </c>
      <c r="K65" s="79">
        <v>127</v>
      </c>
      <c r="L65" s="79">
        <v>128</v>
      </c>
      <c r="M65" s="79">
        <v>129</v>
      </c>
      <c r="N65" s="79">
        <v>130</v>
      </c>
      <c r="O65" s="79">
        <v>131</v>
      </c>
      <c r="P65" s="79">
        <v>132</v>
      </c>
      <c r="Q65" s="79">
        <v>133</v>
      </c>
      <c r="R65" s="79">
        <v>134</v>
      </c>
      <c r="S65" s="79">
        <v>135</v>
      </c>
      <c r="T65" s="79">
        <v>136</v>
      </c>
      <c r="U65" s="79">
        <v>137</v>
      </c>
      <c r="V65" s="79">
        <v>138</v>
      </c>
      <c r="W65" s="82"/>
      <c r="X65" s="78" t="s">
        <v>1</v>
      </c>
    </row>
    <row r="66" spans="1:24" ht="18.75" customHeight="1" thickBot="1" x14ac:dyDescent="0.25">
      <c r="A66" s="56"/>
      <c r="B66" s="46"/>
      <c r="C66" s="98"/>
      <c r="D66" s="99"/>
      <c r="E66" s="19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82"/>
      <c r="X66" s="80">
        <f>D63-SUM(E64:X64)-SUM(E66:V66)</f>
        <v>0</v>
      </c>
    </row>
    <row r="67" spans="1:24" ht="30" customHeight="1" x14ac:dyDescent="0.2">
      <c r="A67" s="58">
        <v>17</v>
      </c>
      <c r="B67" s="60" t="s">
        <v>34</v>
      </c>
      <c r="C67" s="20" t="s">
        <v>79</v>
      </c>
      <c r="D67" s="87">
        <f>Протокол!D74</f>
        <v>0</v>
      </c>
      <c r="E67" s="79">
        <v>101</v>
      </c>
      <c r="F67" s="79">
        <v>102</v>
      </c>
      <c r="G67" s="79">
        <v>103</v>
      </c>
      <c r="H67" s="79">
        <v>104</v>
      </c>
      <c r="I67" s="79">
        <v>105</v>
      </c>
      <c r="J67" s="79">
        <v>106</v>
      </c>
      <c r="K67" s="79">
        <v>107</v>
      </c>
      <c r="L67" s="79">
        <v>108</v>
      </c>
      <c r="M67" s="79">
        <v>109</v>
      </c>
      <c r="N67" s="79">
        <v>110</v>
      </c>
      <c r="O67" s="79">
        <v>111</v>
      </c>
      <c r="P67" s="79">
        <v>112</v>
      </c>
      <c r="Q67" s="79">
        <v>113</v>
      </c>
      <c r="R67" s="79">
        <v>114</v>
      </c>
      <c r="S67" s="79">
        <v>115</v>
      </c>
      <c r="T67" s="79">
        <v>116</v>
      </c>
      <c r="U67" s="79">
        <v>117</v>
      </c>
      <c r="V67" s="79">
        <v>118</v>
      </c>
      <c r="W67" s="79">
        <v>119</v>
      </c>
      <c r="X67" s="79">
        <v>120</v>
      </c>
    </row>
    <row r="68" spans="1:24" ht="18.75" customHeight="1" x14ac:dyDescent="0.2">
      <c r="A68" s="55"/>
      <c r="B68" s="57"/>
      <c r="C68" s="94" t="str">
        <f>IF(X70&lt;0,"преференциите са повече от действителните гласове","")</f>
        <v/>
      </c>
      <c r="D68" s="95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1:24" ht="18.75" customHeight="1" x14ac:dyDescent="0.2">
      <c r="A69" s="55"/>
      <c r="B69" s="57"/>
      <c r="C69" s="96"/>
      <c r="D69" s="97"/>
      <c r="E69" s="79">
        <v>121</v>
      </c>
      <c r="F69" s="79">
        <v>122</v>
      </c>
      <c r="G69" s="79">
        <v>123</v>
      </c>
      <c r="H69" s="79">
        <v>124</v>
      </c>
      <c r="I69" s="79">
        <v>125</v>
      </c>
      <c r="J69" s="79">
        <v>126</v>
      </c>
      <c r="K69" s="79">
        <v>127</v>
      </c>
      <c r="L69" s="79">
        <v>128</v>
      </c>
      <c r="M69" s="79">
        <v>129</v>
      </c>
      <c r="N69" s="79">
        <v>130</v>
      </c>
      <c r="O69" s="79">
        <v>131</v>
      </c>
      <c r="P69" s="79">
        <v>132</v>
      </c>
      <c r="Q69" s="79">
        <v>133</v>
      </c>
      <c r="R69" s="79">
        <v>134</v>
      </c>
      <c r="S69" s="79">
        <v>135</v>
      </c>
      <c r="T69" s="79">
        <v>136</v>
      </c>
      <c r="U69" s="79">
        <v>137</v>
      </c>
      <c r="V69" s="79">
        <v>138</v>
      </c>
      <c r="W69" s="82"/>
      <c r="X69" s="78" t="s">
        <v>1</v>
      </c>
    </row>
    <row r="70" spans="1:24" ht="18.75" customHeight="1" thickBot="1" x14ac:dyDescent="0.25">
      <c r="A70" s="59"/>
      <c r="B70" s="61"/>
      <c r="C70" s="98"/>
      <c r="D70" s="99"/>
      <c r="E70" s="19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82"/>
      <c r="X70" s="80">
        <f>D67-SUM(E68:X68)-SUM(E70:V70)</f>
        <v>0</v>
      </c>
    </row>
    <row r="71" spans="1:24" ht="30" customHeight="1" x14ac:dyDescent="0.2">
      <c r="A71" s="54">
        <v>18</v>
      </c>
      <c r="B71" s="48" t="s">
        <v>35</v>
      </c>
      <c r="C71" s="27" t="s">
        <v>80</v>
      </c>
      <c r="D71" s="86">
        <f>Протокол!D77</f>
        <v>0</v>
      </c>
      <c r="E71" s="79">
        <v>101</v>
      </c>
      <c r="F71" s="79">
        <v>102</v>
      </c>
      <c r="G71" s="79">
        <v>103</v>
      </c>
      <c r="H71" s="79">
        <v>104</v>
      </c>
      <c r="I71" s="79">
        <v>105</v>
      </c>
      <c r="J71" s="79">
        <v>106</v>
      </c>
      <c r="K71" s="79">
        <v>107</v>
      </c>
      <c r="L71" s="79">
        <v>108</v>
      </c>
      <c r="M71" s="79">
        <v>109</v>
      </c>
      <c r="N71" s="79">
        <v>110</v>
      </c>
      <c r="O71" s="79">
        <v>111</v>
      </c>
      <c r="P71" s="79">
        <v>112</v>
      </c>
      <c r="Q71" s="79">
        <v>113</v>
      </c>
      <c r="R71" s="79">
        <v>114</v>
      </c>
      <c r="S71" s="79">
        <v>115</v>
      </c>
      <c r="T71" s="79">
        <v>116</v>
      </c>
      <c r="U71" s="79">
        <v>117</v>
      </c>
      <c r="V71" s="79">
        <v>118</v>
      </c>
      <c r="W71" s="79">
        <v>119</v>
      </c>
      <c r="X71" s="79">
        <v>120</v>
      </c>
    </row>
    <row r="72" spans="1:24" ht="18.75" customHeight="1" x14ac:dyDescent="0.2">
      <c r="A72" s="55"/>
      <c r="B72" s="57"/>
      <c r="C72" s="94" t="str">
        <f>IF(X74&lt;0,"преференциите са повече от действителните гласове","")</f>
        <v/>
      </c>
      <c r="D72" s="95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spans="1:24" ht="18.75" customHeight="1" x14ac:dyDescent="0.2">
      <c r="A73" s="55"/>
      <c r="B73" s="57"/>
      <c r="C73" s="96"/>
      <c r="D73" s="97"/>
      <c r="E73" s="79">
        <v>121</v>
      </c>
      <c r="F73" s="79">
        <v>122</v>
      </c>
      <c r="G73" s="79">
        <v>123</v>
      </c>
      <c r="H73" s="79">
        <v>124</v>
      </c>
      <c r="I73" s="79">
        <v>125</v>
      </c>
      <c r="J73" s="79">
        <v>126</v>
      </c>
      <c r="K73" s="79">
        <v>127</v>
      </c>
      <c r="L73" s="79">
        <v>128</v>
      </c>
      <c r="M73" s="79">
        <v>129</v>
      </c>
      <c r="N73" s="79">
        <v>130</v>
      </c>
      <c r="O73" s="79">
        <v>131</v>
      </c>
      <c r="P73" s="79">
        <v>132</v>
      </c>
      <c r="Q73" s="79">
        <v>133</v>
      </c>
      <c r="R73" s="79">
        <v>134</v>
      </c>
      <c r="S73" s="79">
        <v>135</v>
      </c>
      <c r="T73" s="79">
        <v>136</v>
      </c>
      <c r="U73" s="79">
        <v>137</v>
      </c>
      <c r="V73" s="79">
        <v>138</v>
      </c>
      <c r="W73" s="82"/>
      <c r="X73" s="78" t="s">
        <v>1</v>
      </c>
    </row>
    <row r="74" spans="1:24" ht="18.75" customHeight="1" thickBot="1" x14ac:dyDescent="0.25">
      <c r="A74" s="56"/>
      <c r="B74" s="46"/>
      <c r="C74" s="98"/>
      <c r="D74" s="99"/>
      <c r="E74" s="19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82"/>
      <c r="X74" s="80">
        <f>D71-SUM(E72:X72)-SUM(E74:V74)</f>
        <v>0</v>
      </c>
    </row>
    <row r="75" spans="1:24" ht="30" customHeight="1" x14ac:dyDescent="0.2">
      <c r="A75" s="58">
        <v>19</v>
      </c>
      <c r="B75" s="60" t="s">
        <v>36</v>
      </c>
      <c r="C75" s="20" t="s">
        <v>81</v>
      </c>
      <c r="D75" s="87">
        <f>Протокол!D80</f>
        <v>0</v>
      </c>
      <c r="E75" s="79">
        <v>101</v>
      </c>
      <c r="F75" s="79">
        <v>102</v>
      </c>
      <c r="G75" s="79">
        <v>103</v>
      </c>
      <c r="H75" s="79">
        <v>104</v>
      </c>
      <c r="I75" s="79">
        <v>105</v>
      </c>
      <c r="J75" s="79">
        <v>106</v>
      </c>
      <c r="K75" s="79">
        <v>107</v>
      </c>
      <c r="L75" s="79">
        <v>108</v>
      </c>
      <c r="M75" s="79">
        <v>109</v>
      </c>
      <c r="N75" s="79">
        <v>110</v>
      </c>
      <c r="O75" s="79">
        <v>111</v>
      </c>
      <c r="P75" s="79">
        <v>112</v>
      </c>
      <c r="Q75" s="79">
        <v>113</v>
      </c>
      <c r="R75" s="79">
        <v>114</v>
      </c>
      <c r="S75" s="79">
        <v>115</v>
      </c>
      <c r="T75" s="79">
        <v>116</v>
      </c>
      <c r="U75" s="79">
        <v>117</v>
      </c>
      <c r="V75" s="79">
        <v>118</v>
      </c>
      <c r="W75" s="79">
        <v>119</v>
      </c>
      <c r="X75" s="79">
        <v>120</v>
      </c>
    </row>
    <row r="76" spans="1:24" ht="18.75" customHeight="1" x14ac:dyDescent="0.2">
      <c r="A76" s="55"/>
      <c r="B76" s="57"/>
      <c r="C76" s="94" t="str">
        <f>IF(X78&lt;0,"преференциите са повече от действителните гласове","")</f>
        <v/>
      </c>
      <c r="D76" s="95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 spans="1:24" ht="18.75" customHeight="1" x14ac:dyDescent="0.2">
      <c r="A77" s="55"/>
      <c r="B77" s="57"/>
      <c r="C77" s="96"/>
      <c r="D77" s="97"/>
      <c r="E77" s="79">
        <v>121</v>
      </c>
      <c r="F77" s="79">
        <v>122</v>
      </c>
      <c r="G77" s="79">
        <v>123</v>
      </c>
      <c r="H77" s="79">
        <v>124</v>
      </c>
      <c r="I77" s="79">
        <v>125</v>
      </c>
      <c r="J77" s="79">
        <v>126</v>
      </c>
      <c r="K77" s="79">
        <v>127</v>
      </c>
      <c r="L77" s="79">
        <v>128</v>
      </c>
      <c r="M77" s="79">
        <v>129</v>
      </c>
      <c r="N77" s="79">
        <v>130</v>
      </c>
      <c r="O77" s="79">
        <v>131</v>
      </c>
      <c r="P77" s="79">
        <v>132</v>
      </c>
      <c r="Q77" s="79">
        <v>133</v>
      </c>
      <c r="R77" s="79">
        <v>134</v>
      </c>
      <c r="S77" s="79">
        <v>135</v>
      </c>
      <c r="T77" s="79">
        <v>136</v>
      </c>
      <c r="U77" s="79">
        <v>137</v>
      </c>
      <c r="V77" s="79">
        <v>138</v>
      </c>
      <c r="W77" s="82"/>
      <c r="X77" s="78" t="s">
        <v>1</v>
      </c>
    </row>
    <row r="78" spans="1:24" ht="18.75" customHeight="1" thickBot="1" x14ac:dyDescent="0.25">
      <c r="A78" s="59"/>
      <c r="B78" s="61"/>
      <c r="C78" s="98"/>
      <c r="D78" s="99"/>
      <c r="E78" s="19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82"/>
      <c r="X78" s="80">
        <f>D75-SUM(E76:X76)-SUM(E78:V78)</f>
        <v>0</v>
      </c>
    </row>
    <row r="79" spans="1:24" ht="30" customHeight="1" x14ac:dyDescent="0.2">
      <c r="A79" s="54">
        <v>20</v>
      </c>
      <c r="B79" s="48" t="s">
        <v>37</v>
      </c>
      <c r="C79" s="27" t="s">
        <v>82</v>
      </c>
      <c r="D79" s="86">
        <f>Протокол!D83</f>
        <v>0</v>
      </c>
      <c r="E79" s="79">
        <v>101</v>
      </c>
      <c r="F79" s="79">
        <v>102</v>
      </c>
      <c r="G79" s="79">
        <v>103</v>
      </c>
      <c r="H79" s="79">
        <v>104</v>
      </c>
      <c r="I79" s="79">
        <v>105</v>
      </c>
      <c r="J79" s="79">
        <v>106</v>
      </c>
      <c r="K79" s="79">
        <v>107</v>
      </c>
      <c r="L79" s="79">
        <v>108</v>
      </c>
      <c r="M79" s="79">
        <v>109</v>
      </c>
      <c r="N79" s="79">
        <v>110</v>
      </c>
      <c r="O79" s="79">
        <v>111</v>
      </c>
      <c r="P79" s="79">
        <v>112</v>
      </c>
      <c r="Q79" s="79">
        <v>113</v>
      </c>
      <c r="R79" s="79">
        <v>114</v>
      </c>
      <c r="S79" s="79">
        <v>115</v>
      </c>
      <c r="T79" s="79">
        <v>116</v>
      </c>
      <c r="U79" s="79">
        <v>117</v>
      </c>
      <c r="V79" s="79">
        <v>118</v>
      </c>
      <c r="W79" s="79">
        <v>119</v>
      </c>
      <c r="X79" s="79">
        <v>120</v>
      </c>
    </row>
    <row r="80" spans="1:24" ht="18.75" customHeight="1" x14ac:dyDescent="0.2">
      <c r="A80" s="55"/>
      <c r="B80" s="57"/>
      <c r="C80" s="94" t="str">
        <f>IF(X82&lt;0,"преференциите са повече от действителните гласове","")</f>
        <v/>
      </c>
      <c r="D80" s="95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spans="1:24" ht="18.75" customHeight="1" x14ac:dyDescent="0.2">
      <c r="A81" s="55"/>
      <c r="B81" s="57"/>
      <c r="C81" s="96"/>
      <c r="D81" s="97"/>
      <c r="E81" s="79">
        <v>121</v>
      </c>
      <c r="F81" s="79">
        <v>122</v>
      </c>
      <c r="G81" s="79">
        <v>123</v>
      </c>
      <c r="H81" s="79">
        <v>124</v>
      </c>
      <c r="I81" s="79">
        <v>125</v>
      </c>
      <c r="J81" s="79">
        <v>126</v>
      </c>
      <c r="K81" s="79">
        <v>127</v>
      </c>
      <c r="L81" s="79">
        <v>128</v>
      </c>
      <c r="M81" s="79">
        <v>129</v>
      </c>
      <c r="N81" s="79">
        <v>130</v>
      </c>
      <c r="O81" s="79">
        <v>131</v>
      </c>
      <c r="P81" s="79">
        <v>132</v>
      </c>
      <c r="Q81" s="79">
        <v>133</v>
      </c>
      <c r="R81" s="79">
        <v>134</v>
      </c>
      <c r="S81" s="79">
        <v>135</v>
      </c>
      <c r="T81" s="79">
        <v>136</v>
      </c>
      <c r="U81" s="79">
        <v>137</v>
      </c>
      <c r="V81" s="79">
        <v>138</v>
      </c>
      <c r="W81" s="82"/>
      <c r="X81" s="78" t="s">
        <v>1</v>
      </c>
    </row>
    <row r="82" spans="1:24" ht="18.75" customHeight="1" thickBot="1" x14ac:dyDescent="0.25">
      <c r="A82" s="56"/>
      <c r="B82" s="46"/>
      <c r="C82" s="98"/>
      <c r="D82" s="99"/>
      <c r="E82" s="19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82"/>
      <c r="X82" s="80">
        <f>D79-SUM(E80:X80)-SUM(E82:V82)</f>
        <v>0</v>
      </c>
    </row>
    <row r="83" spans="1:24" ht="30" customHeight="1" x14ac:dyDescent="0.2">
      <c r="A83" s="58">
        <v>21</v>
      </c>
      <c r="B83" s="60" t="s">
        <v>38</v>
      </c>
      <c r="C83" s="20" t="s">
        <v>83</v>
      </c>
      <c r="D83" s="87">
        <f>Протокол!D86</f>
        <v>0</v>
      </c>
      <c r="E83" s="79">
        <v>101</v>
      </c>
      <c r="F83" s="79">
        <v>102</v>
      </c>
      <c r="G83" s="79">
        <v>103</v>
      </c>
      <c r="H83" s="79">
        <v>104</v>
      </c>
      <c r="I83" s="79">
        <v>105</v>
      </c>
      <c r="J83" s="79">
        <v>106</v>
      </c>
      <c r="K83" s="79">
        <v>107</v>
      </c>
      <c r="L83" s="79">
        <v>108</v>
      </c>
      <c r="M83" s="79">
        <v>109</v>
      </c>
      <c r="N83" s="79">
        <v>110</v>
      </c>
      <c r="O83" s="79">
        <v>111</v>
      </c>
      <c r="P83" s="79">
        <v>112</v>
      </c>
      <c r="Q83" s="79">
        <v>113</v>
      </c>
      <c r="R83" s="79">
        <v>114</v>
      </c>
      <c r="S83" s="79">
        <v>115</v>
      </c>
      <c r="T83" s="79">
        <v>116</v>
      </c>
      <c r="U83" s="79">
        <v>117</v>
      </c>
      <c r="V83" s="79">
        <v>118</v>
      </c>
      <c r="W83" s="79">
        <v>119</v>
      </c>
      <c r="X83" s="79">
        <v>120</v>
      </c>
    </row>
    <row r="84" spans="1:24" ht="18.75" customHeight="1" x14ac:dyDescent="0.2">
      <c r="A84" s="55"/>
      <c r="B84" s="57"/>
      <c r="C84" s="94" t="str">
        <f>IF(X86&lt;0,"преференциите са повече от действителните гласове","")</f>
        <v/>
      </c>
      <c r="D84" s="95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 spans="1:24" ht="18.75" customHeight="1" x14ac:dyDescent="0.2">
      <c r="A85" s="55"/>
      <c r="B85" s="57"/>
      <c r="C85" s="96"/>
      <c r="D85" s="97"/>
      <c r="E85" s="79">
        <v>121</v>
      </c>
      <c r="F85" s="79">
        <v>122</v>
      </c>
      <c r="G85" s="79">
        <v>123</v>
      </c>
      <c r="H85" s="79">
        <v>124</v>
      </c>
      <c r="I85" s="79">
        <v>125</v>
      </c>
      <c r="J85" s="79">
        <v>126</v>
      </c>
      <c r="K85" s="79">
        <v>127</v>
      </c>
      <c r="L85" s="79">
        <v>128</v>
      </c>
      <c r="M85" s="79">
        <v>129</v>
      </c>
      <c r="N85" s="79">
        <v>130</v>
      </c>
      <c r="O85" s="79">
        <v>131</v>
      </c>
      <c r="P85" s="79">
        <v>132</v>
      </c>
      <c r="Q85" s="79">
        <v>133</v>
      </c>
      <c r="R85" s="79">
        <v>134</v>
      </c>
      <c r="S85" s="79">
        <v>135</v>
      </c>
      <c r="T85" s="79">
        <v>136</v>
      </c>
      <c r="U85" s="79">
        <v>137</v>
      </c>
      <c r="V85" s="79">
        <v>138</v>
      </c>
      <c r="W85" s="82"/>
      <c r="X85" s="78" t="s">
        <v>1</v>
      </c>
    </row>
    <row r="86" spans="1:24" ht="18.75" customHeight="1" thickBot="1" x14ac:dyDescent="0.25">
      <c r="A86" s="59"/>
      <c r="B86" s="61"/>
      <c r="C86" s="98"/>
      <c r="D86" s="99"/>
      <c r="E86" s="19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82"/>
      <c r="X86" s="80">
        <f>D83-SUM(E84:X84)-SUM(E86:V86)</f>
        <v>0</v>
      </c>
    </row>
    <row r="87" spans="1:24" ht="25.5" customHeight="1" x14ac:dyDescent="0.2"/>
    <row r="88" spans="1:24" ht="15" x14ac:dyDescent="0.2">
      <c r="A88" s="2" t="s">
        <v>85</v>
      </c>
    </row>
  </sheetData>
  <sheetProtection sheet="1" objects="1" scenarios="1" selectLockedCells="1"/>
  <mergeCells count="65">
    <mergeCell ref="C84:D86"/>
    <mergeCell ref="A1:X1"/>
    <mergeCell ref="C64:D66"/>
    <mergeCell ref="C68:D70"/>
    <mergeCell ref="C72:D74"/>
    <mergeCell ref="C76:D78"/>
    <mergeCell ref="C80:D82"/>
    <mergeCell ref="C36:D38"/>
    <mergeCell ref="C40:D42"/>
    <mergeCell ref="C44:D46"/>
    <mergeCell ref="C48:D50"/>
    <mergeCell ref="C52:D54"/>
    <mergeCell ref="C56:D58"/>
    <mergeCell ref="C60:D62"/>
    <mergeCell ref="C12:D14"/>
    <mergeCell ref="C16:D18"/>
    <mergeCell ref="C20:D22"/>
    <mergeCell ref="C24:D26"/>
    <mergeCell ref="C28:D30"/>
    <mergeCell ref="C32:D34"/>
    <mergeCell ref="A75:A78"/>
    <mergeCell ref="B75:B78"/>
    <mergeCell ref="A79:A82"/>
    <mergeCell ref="B79:B82"/>
    <mergeCell ref="A83:A86"/>
    <mergeCell ref="B83:B86"/>
    <mergeCell ref="A63:A66"/>
    <mergeCell ref="B63:B66"/>
    <mergeCell ref="A67:A70"/>
    <mergeCell ref="B67:B70"/>
    <mergeCell ref="A71:A74"/>
    <mergeCell ref="B71:B74"/>
    <mergeCell ref="A51:A54"/>
    <mergeCell ref="B51:B54"/>
    <mergeCell ref="A55:A58"/>
    <mergeCell ref="B55:B58"/>
    <mergeCell ref="A59:A62"/>
    <mergeCell ref="B59:B62"/>
    <mergeCell ref="A39:A42"/>
    <mergeCell ref="B39:B42"/>
    <mergeCell ref="A43:A46"/>
    <mergeCell ref="B43:B46"/>
    <mergeCell ref="A47:A50"/>
    <mergeCell ref="B47:B50"/>
    <mergeCell ref="A27:A30"/>
    <mergeCell ref="B27:B30"/>
    <mergeCell ref="A31:A34"/>
    <mergeCell ref="B31:B34"/>
    <mergeCell ref="A35:A38"/>
    <mergeCell ref="B35:B38"/>
    <mergeCell ref="A15:A18"/>
    <mergeCell ref="B15:B18"/>
    <mergeCell ref="A19:A22"/>
    <mergeCell ref="B19:B22"/>
    <mergeCell ref="A23:A26"/>
    <mergeCell ref="B23:B26"/>
    <mergeCell ref="A3:A6"/>
    <mergeCell ref="B3:B6"/>
    <mergeCell ref="A7:A10"/>
    <mergeCell ref="B7:B10"/>
    <mergeCell ref="A11:A14"/>
    <mergeCell ref="B11:B14"/>
    <mergeCell ref="E2:X2"/>
    <mergeCell ref="C4:D6"/>
    <mergeCell ref="C8:D10"/>
  </mergeCells>
  <pageMargins left="0.27" right="0.23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Легенда</vt:lpstr>
      <vt:lpstr>Протокол</vt:lpstr>
      <vt:lpstr>Преф. вот. Х</vt:lpstr>
      <vt:lpstr>Преф. вот. М</vt:lpstr>
    </vt:vector>
  </TitlesOfParts>
  <Company>IB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</dc:creator>
  <cp:lastModifiedBy>Aqua</cp:lastModifiedBy>
  <cp:lastPrinted>2021-03-24T20:29:06Z</cp:lastPrinted>
  <dcterms:created xsi:type="dcterms:W3CDTF">2019-05-24T17:41:16Z</dcterms:created>
  <dcterms:modified xsi:type="dcterms:W3CDTF">2023-03-30T10:22:44Z</dcterms:modified>
</cp:coreProperties>
</file>